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uniri-my.sharepoint.com/personal/aleksandar_dukic_uniri_hr/Documents/Desktop/Usklađenje MZO_122023/Cerović_08122023/Radno/11122023/"/>
    </mc:Choice>
  </mc:AlternateContent>
  <xr:revisionPtr revIDLastSave="349" documentId="8_{01A1AA2D-8841-40B8-8726-8AA2443F2F47}" xr6:coauthVersionLast="47" xr6:coauthVersionMax="47" xr10:uidLastSave="{F74FA8AA-3F2F-40DB-9279-643FA89344B5}"/>
  <bookViews>
    <workbookView xWindow="28680" yWindow="-120" windowWidth="29040" windowHeight="15840" xr2:uid="{00000000-000D-0000-FFFF-FFFF00000000}"/>
  </bookViews>
  <sheets>
    <sheet name="MEDR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2" l="1"/>
  <c r="C112" i="2"/>
  <c r="D19" i="2"/>
  <c r="E19" i="2"/>
  <c r="F19" i="2"/>
  <c r="G19" i="2"/>
  <c r="C19" i="2"/>
  <c r="C108" i="2"/>
  <c r="C107" i="2" s="1"/>
  <c r="C106" i="2" s="1"/>
  <c r="C105" i="2" s="1"/>
  <c r="C103" i="2"/>
  <c r="C99" i="2"/>
  <c r="C96" i="2"/>
  <c r="C92" i="2"/>
  <c r="C86" i="2"/>
  <c r="C82" i="2"/>
  <c r="C77" i="2"/>
  <c r="C72" i="2"/>
  <c r="C69" i="2"/>
  <c r="C65" i="2"/>
  <c r="C60" i="2"/>
  <c r="C55" i="2"/>
  <c r="C50" i="2"/>
  <c r="C44" i="2"/>
  <c r="C43" i="2" s="1"/>
  <c r="C41" i="2"/>
  <c r="C37" i="2"/>
  <c r="C34" i="2"/>
  <c r="C29" i="2"/>
  <c r="C23" i="2"/>
  <c r="C13" i="2"/>
  <c r="C12" i="2" s="1"/>
  <c r="C11" i="2" s="1"/>
  <c r="C10" i="2" s="1"/>
  <c r="E29" i="2"/>
  <c r="F29" i="2"/>
  <c r="G29" i="2"/>
  <c r="D29" i="2"/>
  <c r="E92" i="2"/>
  <c r="E91" i="2" s="1"/>
  <c r="E114" i="2" s="1"/>
  <c r="F92" i="2"/>
  <c r="F91" i="2" s="1"/>
  <c r="F114" i="2" s="1"/>
  <c r="G92" i="2"/>
  <c r="G91" i="2" s="1"/>
  <c r="G114" i="2" s="1"/>
  <c r="E96" i="2"/>
  <c r="F96" i="2"/>
  <c r="G96" i="2"/>
  <c r="E99" i="2"/>
  <c r="F99" i="2"/>
  <c r="G99" i="2"/>
  <c r="E103" i="2"/>
  <c r="F103" i="2"/>
  <c r="G103" i="2"/>
  <c r="E44" i="2"/>
  <c r="E43" i="2" s="1"/>
  <c r="F44" i="2"/>
  <c r="F43" i="2" s="1"/>
  <c r="G44" i="2"/>
  <c r="G43" i="2" s="1"/>
  <c r="E41" i="2"/>
  <c r="F41" i="2"/>
  <c r="G41" i="2"/>
  <c r="E37" i="2"/>
  <c r="F37" i="2"/>
  <c r="G37" i="2"/>
  <c r="E34" i="2"/>
  <c r="E28" i="2" s="1"/>
  <c r="E117" i="2" s="1"/>
  <c r="F34" i="2"/>
  <c r="G34" i="2"/>
  <c r="D34" i="2"/>
  <c r="C98" i="2" l="1"/>
  <c r="C120" i="2" s="1"/>
  <c r="C18" i="2"/>
  <c r="C17" i="2" s="1"/>
  <c r="C16" i="2" s="1"/>
  <c r="C71" i="2"/>
  <c r="C49" i="2"/>
  <c r="C115" i="2" s="1"/>
  <c r="C36" i="2"/>
  <c r="C91" i="2"/>
  <c r="C114" i="2" s="1"/>
  <c r="C81" i="2"/>
  <c r="C119" i="2" s="1"/>
  <c r="C59" i="2"/>
  <c r="C116" i="2" s="1"/>
  <c r="C28" i="2"/>
  <c r="C113" i="2"/>
  <c r="E98" i="2"/>
  <c r="E120" i="2" s="1"/>
  <c r="G98" i="2"/>
  <c r="G120" i="2" s="1"/>
  <c r="F98" i="2"/>
  <c r="F120" i="2" s="1"/>
  <c r="G28" i="2"/>
  <c r="G117" i="2" s="1"/>
  <c r="F28" i="2"/>
  <c r="F117" i="2" s="1"/>
  <c r="G36" i="2"/>
  <c r="F36" i="2"/>
  <c r="E36" i="2"/>
  <c r="C118" i="2" l="1"/>
  <c r="C27" i="2"/>
  <c r="C26" i="2" s="1"/>
  <c r="C90" i="2"/>
  <c r="C89" i="2" s="1"/>
  <c r="C48" i="2"/>
  <c r="C47" i="2" s="1"/>
  <c r="C117" i="2"/>
  <c r="E90" i="2"/>
  <c r="E89" i="2" s="1"/>
  <c r="G90" i="2"/>
  <c r="G89" i="2" s="1"/>
  <c r="F90" i="2"/>
  <c r="F89" i="2" s="1"/>
  <c r="E27" i="2"/>
  <c r="E26" i="2" s="1"/>
  <c r="G27" i="2"/>
  <c r="G26" i="2" s="1"/>
  <c r="F27" i="2"/>
  <c r="F26" i="2" s="1"/>
  <c r="C9" i="2" l="1"/>
  <c r="C8" i="2" s="1"/>
  <c r="C7" i="2" s="1"/>
  <c r="E108" i="2" l="1"/>
  <c r="E107" i="2" s="1"/>
  <c r="E106" i="2" s="1"/>
  <c r="E105" i="2" s="1"/>
  <c r="F108" i="2"/>
  <c r="F107" i="2" s="1"/>
  <c r="F106" i="2" s="1"/>
  <c r="F105" i="2" s="1"/>
  <c r="G108" i="2"/>
  <c r="G107" i="2" s="1"/>
  <c r="G106" i="2" s="1"/>
  <c r="G105" i="2" s="1"/>
  <c r="E82" i="2"/>
  <c r="F82" i="2"/>
  <c r="G82" i="2"/>
  <c r="E86" i="2"/>
  <c r="F86" i="2"/>
  <c r="G86" i="2"/>
  <c r="D86" i="2"/>
  <c r="E72" i="2"/>
  <c r="F72" i="2"/>
  <c r="G72" i="2"/>
  <c r="E77" i="2"/>
  <c r="F77" i="2"/>
  <c r="G77" i="2"/>
  <c r="E69" i="2"/>
  <c r="F69" i="2"/>
  <c r="G69" i="2"/>
  <c r="E60" i="2"/>
  <c r="F60" i="2"/>
  <c r="G60" i="2"/>
  <c r="E65" i="2"/>
  <c r="F65" i="2"/>
  <c r="G65" i="2"/>
  <c r="E50" i="2"/>
  <c r="F50" i="2"/>
  <c r="G50" i="2"/>
  <c r="E55" i="2"/>
  <c r="F55" i="2"/>
  <c r="G55" i="2"/>
  <c r="E23" i="2"/>
  <c r="F23" i="2"/>
  <c r="G23" i="2"/>
  <c r="D23" i="2"/>
  <c r="E13" i="2"/>
  <c r="E12" i="2" s="1"/>
  <c r="F13" i="2"/>
  <c r="F12" i="2" s="1"/>
  <c r="G13" i="2"/>
  <c r="G12" i="2" s="1"/>
  <c r="E18" i="2" l="1"/>
  <c r="E17" i="2" s="1"/>
  <c r="E16" i="2" s="1"/>
  <c r="G49" i="2"/>
  <c r="G115" i="2" s="1"/>
  <c r="G71" i="2"/>
  <c r="G118" i="2" s="1"/>
  <c r="G11" i="2"/>
  <c r="G10" i="2" s="1"/>
  <c r="E11" i="2"/>
  <c r="E10" i="2" s="1"/>
  <c r="F11" i="2"/>
  <c r="F10" i="2" s="1"/>
  <c r="G81" i="2"/>
  <c r="G119" i="2" s="1"/>
  <c r="E81" i="2"/>
  <c r="E119" i="2" s="1"/>
  <c r="F81" i="2"/>
  <c r="F119" i="2" s="1"/>
  <c r="F49" i="2"/>
  <c r="F71" i="2"/>
  <c r="F118" i="2" s="1"/>
  <c r="E49" i="2"/>
  <c r="E115" i="2" s="1"/>
  <c r="G18" i="2"/>
  <c r="G17" i="2" s="1"/>
  <c r="G16" i="2" s="1"/>
  <c r="F18" i="2"/>
  <c r="F17" i="2" s="1"/>
  <c r="F16" i="2" s="1"/>
  <c r="E71" i="2"/>
  <c r="E118" i="2" s="1"/>
  <c r="F59" i="2"/>
  <c r="F116" i="2" s="1"/>
  <c r="G59" i="2"/>
  <c r="E59" i="2"/>
  <c r="D108" i="2"/>
  <c r="D107" i="2" s="1"/>
  <c r="D106" i="2" s="1"/>
  <c r="D105" i="2" s="1"/>
  <c r="D103" i="2"/>
  <c r="D99" i="2"/>
  <c r="D96" i="2"/>
  <c r="D92" i="2"/>
  <c r="D82" i="2"/>
  <c r="D77" i="2"/>
  <c r="D72" i="2"/>
  <c r="D69" i="2"/>
  <c r="D65" i="2"/>
  <c r="D60" i="2"/>
  <c r="D55" i="2"/>
  <c r="D50" i="2"/>
  <c r="D44" i="2"/>
  <c r="D43" i="2" s="1"/>
  <c r="D41" i="2"/>
  <c r="D37" i="2"/>
  <c r="D28" i="2"/>
  <c r="D117" i="2" s="1"/>
  <c r="D13" i="2"/>
  <c r="D12" i="2" s="1"/>
  <c r="E113" i="2" l="1"/>
  <c r="E112" i="2" s="1"/>
  <c r="F113" i="2"/>
  <c r="F112" i="2" s="1"/>
  <c r="G113" i="2"/>
  <c r="G112" i="2" s="1"/>
  <c r="F48" i="2"/>
  <c r="F47" i="2" s="1"/>
  <c r="F9" i="2" s="1"/>
  <c r="F8" i="2" s="1"/>
  <c r="F7" i="2" s="1"/>
  <c r="F115" i="2"/>
  <c r="E48" i="2"/>
  <c r="E47" i="2" s="1"/>
  <c r="E116" i="2"/>
  <c r="D119" i="2"/>
  <c r="G48" i="2"/>
  <c r="G47" i="2" s="1"/>
  <c r="G9" i="2" s="1"/>
  <c r="G8" i="2" s="1"/>
  <c r="G7" i="2" s="1"/>
  <c r="G116" i="2"/>
  <c r="D11" i="2"/>
  <c r="D10" i="2" s="1"/>
  <c r="E9" i="2"/>
  <c r="E8" i="2" s="1"/>
  <c r="E7" i="2" s="1"/>
  <c r="D71" i="2"/>
  <c r="D36" i="2"/>
  <c r="D91" i="2"/>
  <c r="D114" i="2" s="1"/>
  <c r="D18" i="2"/>
  <c r="D17" i="2" s="1"/>
  <c r="D16" i="2" s="1"/>
  <c r="D98" i="2"/>
  <c r="D81" i="2"/>
  <c r="D49" i="2"/>
  <c r="D115" i="2" s="1"/>
  <c r="D59" i="2"/>
  <c r="D116" i="2" s="1"/>
  <c r="D113" i="2" l="1"/>
  <c r="D27" i="2"/>
  <c r="D26" i="2" s="1"/>
  <c r="D118" i="2"/>
  <c r="D90" i="2"/>
  <c r="D89" i="2" s="1"/>
  <c r="D120" i="2"/>
  <c r="D48" i="2"/>
  <c r="D47" i="2" s="1"/>
  <c r="D9" i="2" s="1"/>
  <c r="D8" i="2" s="1"/>
  <c r="D7" i="2" s="1"/>
</calcChain>
</file>

<file path=xl/sharedStrings.xml><?xml version="1.0" encoding="utf-8"?>
<sst xmlns="http://schemas.openxmlformats.org/spreadsheetml/2006/main" count="228" uniqueCount="67">
  <si>
    <t/>
  </si>
  <si>
    <t>080</t>
  </si>
  <si>
    <t>MINISTARSTVO ZNANOSTI I OBRAZOVANJA</t>
  </si>
  <si>
    <t>3</t>
  </si>
  <si>
    <t>Rashodi poslovanja</t>
  </si>
  <si>
    <t>32</t>
  </si>
  <si>
    <t>Materijalni rashodi</t>
  </si>
  <si>
    <t>31</t>
  </si>
  <si>
    <t>Rashodi za zaposlene</t>
  </si>
  <si>
    <t>34</t>
  </si>
  <si>
    <t>Financijski rashodi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</si>
  <si>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</si>
  <si>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</si>
  <si>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</si>
  <si>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</si>
  <si>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</si>
  <si>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</si>
  <si>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36</t>
  </si>
  <si>
    <t>Pomoći dane u inozemstvo i unutar općeg proračuna</t>
  </si>
  <si>
    <t>0942</t>
  </si>
  <si>
    <t>Drugi stupanj visoke naobrazbe</t>
  </si>
  <si>
    <t>41</t>
  </si>
  <si>
    <t>Rashodi za nabavu neproizvedene dugotrajne imovine</t>
  </si>
  <si>
    <t>PRAVOMOĆNE SUDSKE PRESUDE</t>
  </si>
  <si>
    <t>3705</t>
  </si>
  <si>
    <t>VISOKO OBRAZOVANJE</t>
  </si>
  <si>
    <t>OP KONKURENTNOST I KOHEZIJA 2014.-2020., PRIORITET 1, 9 i 10</t>
  </si>
  <si>
    <t>08006</t>
  </si>
  <si>
    <t>Sveučilišta i veleučilišta u Republici Hrvatskoj</t>
  </si>
  <si>
    <t>A621002</t>
  </si>
  <si>
    <t>REDOVNA DJELATNOST SVEUČILIŠTA U RIJECI</t>
  </si>
  <si>
    <t>A621181</t>
  </si>
  <si>
    <t>A622122</t>
  </si>
  <si>
    <t>PROGRAMSKO FINANCIRANJE JAVNIH VISOKIH UČILIŠTA</t>
  </si>
  <si>
    <t>A679072</t>
  </si>
  <si>
    <t>EU PROJEKTI SVEUČILIŠTA U RIJECI (IZ EVIDENCIJSKIH PRIHODA)</t>
  </si>
  <si>
    <t>43</t>
  </si>
  <si>
    <t>5</t>
  </si>
  <si>
    <t>Izdaci za financijsku imovinu i otplate zajmova</t>
  </si>
  <si>
    <t>54</t>
  </si>
  <si>
    <t>Izdaci za otplatu glavnice primljenih kredita i zajmova</t>
  </si>
  <si>
    <t>A679089</t>
  </si>
  <si>
    <t>REDOVNA DJELATNOST SVEUČILIŠTA U RIJECI (IZ EVIDENCIJSKIH PRIHODA)</t>
  </si>
  <si>
    <t>51</t>
  </si>
  <si>
    <t>K679084</t>
  </si>
  <si>
    <t>II. POSEBNI DIO</t>
  </si>
  <si>
    <t>Projekcija 
za 2025.</t>
  </si>
  <si>
    <t>11</t>
  </si>
  <si>
    <t>Opći prihodi i primici</t>
  </si>
  <si>
    <t>Pomoći EU</t>
  </si>
  <si>
    <t>Ostali prihodi za posebne namjene</t>
  </si>
  <si>
    <t>12</t>
  </si>
  <si>
    <t>Sredstva učešća za pomoći</t>
  </si>
  <si>
    <t>52</t>
  </si>
  <si>
    <t>Ostale pomoći</t>
  </si>
  <si>
    <t>563</t>
  </si>
  <si>
    <t>Europski fond za regionalni razvoj (EFRR</t>
  </si>
  <si>
    <t>Vlastiti prihodi</t>
  </si>
  <si>
    <t>61</t>
  </si>
  <si>
    <t>Donacije</t>
  </si>
  <si>
    <t>2225 SVEUČILIŠTE U RIJECI, MEDICINSKI FAKULTET</t>
  </si>
  <si>
    <t>IZVRŠENJE 2022.</t>
  </si>
  <si>
    <t>Tekući plan 
2023.</t>
  </si>
  <si>
    <t>Plan za 2024.</t>
  </si>
  <si>
    <t>Projekcija 
za 2026.</t>
  </si>
  <si>
    <t>IZVORI FINANCIRANJA</t>
  </si>
  <si>
    <t>Europski fond za regionalni razvoj (ERDF)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</si>
</sst>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  <xf numFmtId="0" fontId="5" fillId="5" borderId="1" applyNumberFormat="0" applyProtection="0">
      <alignment horizontal="left" vertical="center" indent="1"/>
    </xf>
  </cellStyleXfs>
  <cellXfs count="32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1" fillId="0" borderId="0" xfId="0" applyFont="1"/>
    <xf numFmtId="0" fontId="20" fillId="30" borderId="6" xfId="28" quotePrefix="1" applyNumberFormat="1" applyFont="1" applyBorder="1">
      <alignment horizontal="left" vertical="center" indent="1"/>
    </xf>
    <xf numFmtId="0" fontId="20" fillId="38" borderId="6" xfId="46" quotePrefix="1" applyFont="1" applyBorder="1" applyAlignment="1">
      <alignment horizontal="left" vertical="center" indent="3"/>
    </xf>
    <xf numFmtId="0" fontId="20" fillId="38" borderId="6" xfId="46" quotePrefix="1" applyFont="1" applyBorder="1">
      <alignment horizontal="left" vertical="center" indent="1"/>
    </xf>
    <xf numFmtId="0" fontId="20" fillId="46" borderId="6" xfId="46" quotePrefix="1" applyFont="1" applyFill="1" applyBorder="1" applyAlignment="1">
      <alignment horizontal="left" vertical="center" indent="3"/>
    </xf>
    <xf numFmtId="0" fontId="20" fillId="46" borderId="6" xfId="46" quotePrefix="1" applyFont="1" applyFill="1" applyBorder="1">
      <alignment horizontal="left" vertical="center" indent="1"/>
    </xf>
    <xf numFmtId="0" fontId="19" fillId="39" borderId="6" xfId="48" quotePrefix="1" applyFont="1" applyBorder="1" applyAlignment="1">
      <alignment horizontal="left" vertical="center" indent="4"/>
    </xf>
    <xf numFmtId="0" fontId="19" fillId="39" borderId="6" xfId="48" quotePrefix="1" applyFont="1" applyBorder="1">
      <alignment horizontal="left" vertical="center" indent="1"/>
    </xf>
    <xf numFmtId="0" fontId="5" fillId="5" borderId="6" xfId="50" quotePrefix="1" applyBorder="1" applyAlignment="1">
      <alignment horizontal="left" vertical="center" indent="5"/>
    </xf>
    <xf numFmtId="0" fontId="5" fillId="5" borderId="6" xfId="50" quotePrefix="1" applyBorder="1">
      <alignment horizontal="left" vertical="center" indent="1"/>
    </xf>
    <xf numFmtId="3" fontId="5" fillId="0" borderId="6" xfId="24" applyNumberFormat="1" applyFill="1" applyBorder="1">
      <alignment vertical="center"/>
    </xf>
    <xf numFmtId="0" fontId="5" fillId="5" borderId="6" xfId="50" quotePrefix="1" applyBorder="1" applyAlignment="1">
      <alignment horizontal="left" vertical="center" indent="6"/>
    </xf>
    <xf numFmtId="0" fontId="5" fillId="5" borderId="6" xfId="50" quotePrefix="1" applyBorder="1" applyAlignment="1">
      <alignment horizontal="left" vertical="center" indent="7"/>
    </xf>
    <xf numFmtId="0" fontId="5" fillId="5" borderId="6" xfId="50" quotePrefix="1" applyBorder="1" applyAlignment="1">
      <alignment horizontal="left" vertical="center" indent="8"/>
    </xf>
    <xf numFmtId="0" fontId="5" fillId="5" borderId="6" xfId="50" quotePrefix="1" applyBorder="1" applyAlignment="1">
      <alignment horizontal="left" vertical="center" indent="9"/>
    </xf>
    <xf numFmtId="3" fontId="5" fillId="0" borderId="6" xfId="58" applyNumberFormat="1" applyBorder="1">
      <alignment horizontal="right" vertical="center"/>
    </xf>
    <xf numFmtId="3" fontId="22" fillId="0" borderId="6" xfId="24" applyNumberFormat="1" applyFont="1" applyFill="1" applyBorder="1">
      <alignment vertical="center"/>
    </xf>
    <xf numFmtId="3" fontId="23" fillId="0" borderId="6" xfId="24" applyNumberFormat="1" applyFont="1" applyFill="1" applyBorder="1">
      <alignment vertical="center"/>
    </xf>
    <xf numFmtId="3" fontId="22" fillId="0" borderId="6" xfId="58" applyNumberFormat="1" applyFont="1" applyBorder="1">
      <alignment horizontal="right" vertical="center"/>
    </xf>
    <xf numFmtId="0" fontId="24" fillId="0" borderId="0" xfId="0" applyFont="1" applyAlignment="1">
      <alignment horizontal="center"/>
    </xf>
    <xf numFmtId="0" fontId="25" fillId="30" borderId="6" xfId="60" quotePrefix="1" applyNumberFormat="1" applyFont="1" applyBorder="1" applyAlignment="1">
      <alignment horizontal="left" vertical="center" wrapText="1" indent="1"/>
    </xf>
    <xf numFmtId="0" fontId="5" fillId="5" borderId="6" xfId="50" applyBorder="1">
      <alignment horizontal="left" vertical="center" indent="1"/>
    </xf>
    <xf numFmtId="0" fontId="5" fillId="5" borderId="6" xfId="50" applyBorder="1" applyAlignment="1">
      <alignment horizontal="center" vertical="center"/>
    </xf>
    <xf numFmtId="3" fontId="0" fillId="0" borderId="0" xfId="0" applyNumberFormat="1"/>
    <xf numFmtId="0" fontId="8" fillId="39" borderId="6" xfId="48" quotePrefix="1" applyFont="1" applyBorder="1">
      <alignment horizontal="left" vertical="center" indent="1"/>
    </xf>
    <xf numFmtId="3" fontId="8" fillId="39" borderId="6" xfId="48" quotePrefix="1" applyNumberFormat="1" applyFont="1" applyBorder="1" applyAlignment="1">
      <alignment horizontal="right" vertical="center" indent="1"/>
    </xf>
    <xf numFmtId="0" fontId="18" fillId="0" borderId="0" xfId="0" applyFont="1" applyAlignment="1">
      <alignment horizontal="center"/>
    </xf>
  </cellXfs>
  <cellStyles count="67">
    <cellStyle name="Accent1 - 20%" xfId="2" xr:uid="{00000000-0005-0000-0000-000000000000}"/>
    <cellStyle name="Accent1 - 40%" xfId="3" xr:uid="{00000000-0005-0000-0000-000001000000}"/>
    <cellStyle name="Accent1 - 60%" xfId="4" xr:uid="{00000000-0005-0000-0000-000002000000}"/>
    <cellStyle name="Accent2 - 20%" xfId="5" xr:uid="{00000000-0005-0000-0000-000003000000}"/>
    <cellStyle name="Accent2 - 40%" xfId="6" xr:uid="{00000000-0005-0000-0000-000004000000}"/>
    <cellStyle name="Accent2 - 60%" xfId="7" xr:uid="{00000000-0005-0000-0000-000005000000}"/>
    <cellStyle name="Accent3 - 20%" xfId="8" xr:uid="{00000000-0005-0000-0000-000006000000}"/>
    <cellStyle name="Accent3 - 40%" xfId="9" xr:uid="{00000000-0005-0000-0000-000007000000}"/>
    <cellStyle name="Accent3 - 60%" xfId="10" xr:uid="{00000000-0005-0000-0000-000008000000}"/>
    <cellStyle name="Accent4 - 20%" xfId="11" xr:uid="{00000000-0005-0000-0000-000009000000}"/>
    <cellStyle name="Accent4 - 40%" xfId="12" xr:uid="{00000000-0005-0000-0000-00000A000000}"/>
    <cellStyle name="Accent4 - 60%" xfId="13" xr:uid="{00000000-0005-0000-0000-00000B000000}"/>
    <cellStyle name="Accent5 - 20%" xfId="14" xr:uid="{00000000-0005-0000-0000-00000C000000}"/>
    <cellStyle name="Accent5 - 40%" xfId="15" xr:uid="{00000000-0005-0000-0000-00000D000000}"/>
    <cellStyle name="Accent5 - 60%" xfId="16" xr:uid="{00000000-0005-0000-0000-00000E000000}"/>
    <cellStyle name="Accent6 - 20%" xfId="17" xr:uid="{00000000-0005-0000-0000-00000F000000}"/>
    <cellStyle name="Accent6 - 40%" xfId="18" xr:uid="{00000000-0005-0000-0000-000010000000}"/>
    <cellStyle name="Accent6 - 60%" xfId="19" xr:uid="{00000000-0005-0000-0000-000011000000}"/>
    <cellStyle name="Emphasis 1" xfId="20" xr:uid="{00000000-0005-0000-0000-000012000000}"/>
    <cellStyle name="Emphasis 2" xfId="21" xr:uid="{00000000-0005-0000-0000-000013000000}"/>
    <cellStyle name="Emphasis 3" xfId="22" xr:uid="{00000000-0005-0000-0000-000014000000}"/>
    <cellStyle name="Normal 2" xfId="23" xr:uid="{00000000-0005-0000-0000-000016000000}"/>
    <cellStyle name="Normal 3" xfId="1" xr:uid="{00000000-0005-0000-0000-000017000000}"/>
    <cellStyle name="Normalno" xfId="0" builtinId="0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 2" xfId="66" xr:uid="{84607F2E-06AA-4D35-B271-FF79EAC0CDFA}"/>
    <cellStyle name="SAPBEXHLevel3X" xfId="51" xr:uid="{00000000-0005-0000-0000-000033000000}"/>
    <cellStyle name="SAPBEXinputData" xfId="52" xr:uid="{00000000-0005-0000-0000-000034000000}"/>
    <cellStyle name="SAPBEXItemHeader" xfId="53" xr:uid="{00000000-0005-0000-0000-000035000000}"/>
    <cellStyle name="SAPBEXresData" xfId="54" xr:uid="{00000000-0005-0000-0000-000036000000}"/>
    <cellStyle name="SAPBEXresDataEmph" xfId="55" xr:uid="{00000000-0005-0000-0000-000037000000}"/>
    <cellStyle name="SAPBEXresItem" xfId="56" xr:uid="{00000000-0005-0000-0000-000038000000}"/>
    <cellStyle name="SAPBEXresItemX" xfId="57" xr:uid="{00000000-0005-0000-0000-000039000000}"/>
    <cellStyle name="SAPBEXstdData" xfId="58" xr:uid="{00000000-0005-0000-0000-00003A000000}"/>
    <cellStyle name="SAPBEXstdDataEmph" xfId="59" xr:uid="{00000000-0005-0000-0000-00003B000000}"/>
    <cellStyle name="SAPBEXstdItem" xfId="60" xr:uid="{00000000-0005-0000-0000-00003C000000}"/>
    <cellStyle name="SAPBEXstdItemX" xfId="61" xr:uid="{00000000-0005-0000-0000-00003D000000}"/>
    <cellStyle name="SAPBEXtitle" xfId="62" xr:uid="{00000000-0005-0000-0000-00003E000000}"/>
    <cellStyle name="SAPBEXunassignedItem" xfId="63" xr:uid="{00000000-0005-0000-0000-00003F000000}"/>
    <cellStyle name="SAPBEXundefined" xfId="64" xr:uid="{00000000-0005-0000-0000-000040000000}"/>
    <cellStyle name="Sheet Title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1"/>
  <sheetViews>
    <sheetView tabSelected="1" zoomScale="140" zoomScaleNormal="14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02" sqref="E102"/>
    </sheetView>
  </sheetViews>
  <sheetFormatPr defaultRowHeight="15" x14ac:dyDescent="0.25"/>
  <cols>
    <col min="1" max="1" width="14.85546875" customWidth="1"/>
    <col min="2" max="2" width="60.28515625" bestFit="1" customWidth="1"/>
    <col min="3" max="7" width="15.140625" bestFit="1" customWidth="1"/>
  </cols>
  <sheetData>
    <row r="1" spans="1:7" s="3" customFormat="1" ht="15.75" x14ac:dyDescent="0.25">
      <c r="A1" s="5"/>
      <c r="B1" s="5" t="s">
        <v>60</v>
      </c>
    </row>
    <row r="2" spans="1:7" s="3" customFormat="1" ht="12" customHeight="1" x14ac:dyDescent="0.25">
      <c r="A2" s="5"/>
      <c r="B2" s="5"/>
    </row>
    <row r="3" spans="1:7" ht="23.25" x14ac:dyDescent="0.35">
      <c r="A3" s="31" t="s">
        <v>45</v>
      </c>
      <c r="B3" s="31"/>
      <c r="C3" s="31"/>
      <c r="D3" s="31"/>
      <c r="E3" s="31"/>
      <c r="F3" s="31"/>
      <c r="G3" s="31"/>
    </row>
    <row r="4" spans="1:7" ht="13.5" customHeight="1" x14ac:dyDescent="0.35">
      <c r="A4" s="1"/>
      <c r="B4" s="24"/>
      <c r="C4" s="1"/>
      <c r="D4" s="1"/>
      <c r="E4" s="1"/>
      <c r="F4" s="1"/>
      <c r="G4" s="1"/>
    </row>
    <row r="5" spans="1:7" x14ac:dyDescent="0.25">
      <c r="C5" s="4"/>
      <c r="D5" s="4"/>
      <c r="E5" s="4"/>
      <c r="F5" s="4"/>
      <c r="G5" s="4"/>
    </row>
    <row r="6" spans="1:7" s="3" customFormat="1" ht="24" x14ac:dyDescent="0.25">
      <c r="A6" s="6" t="s">
        <v>0</v>
      </c>
      <c r="B6" s="6" t="s">
        <v>0</v>
      </c>
      <c r="C6" s="25" t="s">
        <v>61</v>
      </c>
      <c r="D6" s="25" t="s">
        <v>62</v>
      </c>
      <c r="E6" s="25" t="s">
        <v>63</v>
      </c>
      <c r="F6" s="25" t="s">
        <v>46</v>
      </c>
      <c r="G6" s="25" t="s">
        <v>64</v>
      </c>
    </row>
    <row r="7" spans="1:7" s="3" customFormat="1" x14ac:dyDescent="0.25">
      <c r="A7" s="7" t="s">
        <v>1</v>
      </c>
      <c r="B7" s="8" t="s">
        <v>2</v>
      </c>
      <c r="C7" s="22">
        <f t="shared" ref="C7:G8" si="0">C8</f>
        <v>16922466.780000001</v>
      </c>
      <c r="D7" s="22">
        <f t="shared" si="0"/>
        <v>19188880.756138314</v>
      </c>
      <c r="E7" s="22">
        <f t="shared" si="0"/>
        <v>17841920</v>
      </c>
      <c r="F7" s="22">
        <f t="shared" si="0"/>
        <v>16702107</v>
      </c>
      <c r="G7" s="22">
        <f t="shared" si="0"/>
        <v>16523351</v>
      </c>
    </row>
    <row r="8" spans="1:7" s="3" customFormat="1" x14ac:dyDescent="0.25">
      <c r="A8" s="9" t="s">
        <v>27</v>
      </c>
      <c r="B8" s="10" t="s">
        <v>28</v>
      </c>
      <c r="C8" s="22">
        <f t="shared" si="0"/>
        <v>16922466.780000001</v>
      </c>
      <c r="D8" s="22">
        <f t="shared" si="0"/>
        <v>19188880.756138314</v>
      </c>
      <c r="E8" s="22">
        <f t="shared" si="0"/>
        <v>17841920</v>
      </c>
      <c r="F8" s="22">
        <f t="shared" si="0"/>
        <v>16702107</v>
      </c>
      <c r="G8" s="22">
        <f t="shared" si="0"/>
        <v>16523351</v>
      </c>
    </row>
    <row r="9" spans="1:7" s="2" customFormat="1" x14ac:dyDescent="0.25">
      <c r="A9" s="11" t="s">
        <v>24</v>
      </c>
      <c r="B9" s="12" t="s">
        <v>25</v>
      </c>
      <c r="C9" s="22">
        <f>C10+C16+C26+C47+C89+C105</f>
        <v>16922466.780000001</v>
      </c>
      <c r="D9" s="22">
        <f t="shared" ref="D9:G9" si="1">D10+D16+D26+D47+D89+D105</f>
        <v>19188880.756138314</v>
      </c>
      <c r="E9" s="22">
        <f>E10+E16+E26+E47+E89+E105</f>
        <v>17841920</v>
      </c>
      <c r="F9" s="22">
        <f t="shared" si="1"/>
        <v>16702107</v>
      </c>
      <c r="G9" s="22">
        <f t="shared" si="1"/>
        <v>16523351</v>
      </c>
    </row>
    <row r="10" spans="1:7" x14ac:dyDescent="0.25">
      <c r="A10" s="13" t="s">
        <v>29</v>
      </c>
      <c r="B10" s="14" t="s">
        <v>30</v>
      </c>
      <c r="C10" s="21">
        <f t="shared" ref="C10:G12" si="2">C11</f>
        <v>9732031</v>
      </c>
      <c r="D10" s="21">
        <f t="shared" si="2"/>
        <v>11342171</v>
      </c>
      <c r="E10" s="21">
        <f t="shared" si="2"/>
        <v>11934428</v>
      </c>
      <c r="F10" s="21">
        <f t="shared" si="2"/>
        <v>11970844</v>
      </c>
      <c r="G10" s="21">
        <f t="shared" si="2"/>
        <v>11977353</v>
      </c>
    </row>
    <row r="11" spans="1:7" x14ac:dyDescent="0.25">
      <c r="A11" s="16" t="s">
        <v>19</v>
      </c>
      <c r="B11" s="14" t="s">
        <v>20</v>
      </c>
      <c r="C11" s="21">
        <f t="shared" si="2"/>
        <v>9732031</v>
      </c>
      <c r="D11" s="21">
        <f t="shared" si="2"/>
        <v>11342171</v>
      </c>
      <c r="E11" s="21">
        <f t="shared" si="2"/>
        <v>11934428</v>
      </c>
      <c r="F11" s="21">
        <f t="shared" si="2"/>
        <v>11970844</v>
      </c>
      <c r="G11" s="21">
        <f t="shared" si="2"/>
        <v>11977353</v>
      </c>
    </row>
    <row r="12" spans="1:7" x14ac:dyDescent="0.25">
      <c r="A12" s="17" t="s">
        <v>47</v>
      </c>
      <c r="B12" s="14" t="s">
        <v>48</v>
      </c>
      <c r="C12" s="21">
        <f t="shared" si="2"/>
        <v>9732031</v>
      </c>
      <c r="D12" s="21">
        <f t="shared" si="2"/>
        <v>11342171</v>
      </c>
      <c r="E12" s="21">
        <f t="shared" si="2"/>
        <v>11934428</v>
      </c>
      <c r="F12" s="21">
        <f t="shared" si="2"/>
        <v>11970844</v>
      </c>
      <c r="G12" s="21">
        <f t="shared" si="2"/>
        <v>11977353</v>
      </c>
    </row>
    <row r="13" spans="1:7" x14ac:dyDescent="0.25">
      <c r="A13" s="18" t="s">
        <v>3</v>
      </c>
      <c r="B13" s="14" t="s">
        <v>4</v>
      </c>
      <c r="C13" s="21">
        <f t="shared" ref="C13" si="3">C14+C15</f>
        <v>9732031</v>
      </c>
      <c r="D13" s="21">
        <f t="shared" ref="D13:G13" si="4">D14+D15</f>
        <v>11342171</v>
      </c>
      <c r="E13" s="21">
        <f t="shared" si="4"/>
        <v>11934428</v>
      </c>
      <c r="F13" s="21">
        <f t="shared" si="4"/>
        <v>11970844</v>
      </c>
      <c r="G13" s="21">
        <f t="shared" si="4"/>
        <v>11977353</v>
      </c>
    </row>
    <row r="14" spans="1:7" x14ac:dyDescent="0.25">
      <c r="A14" s="19" t="s">
        <v>7</v>
      </c>
      <c r="B14" s="14" t="s">
        <v>8</v>
      </c>
      <c r="C14" s="20">
        <v>9578141</v>
      </c>
      <c r="D14" s="20">
        <v>11162945</v>
      </c>
      <c r="E14" s="20">
        <v>11748978</v>
      </c>
      <c r="F14" s="20">
        <v>11785394</v>
      </c>
      <c r="G14" s="20">
        <v>11791903</v>
      </c>
    </row>
    <row r="15" spans="1:7" x14ac:dyDescent="0.25">
      <c r="A15" s="19" t="s">
        <v>5</v>
      </c>
      <c r="B15" s="14" t="s">
        <v>6</v>
      </c>
      <c r="C15" s="20">
        <v>153890</v>
      </c>
      <c r="D15" s="20">
        <v>179226</v>
      </c>
      <c r="E15" s="20">
        <v>185450</v>
      </c>
      <c r="F15" s="20">
        <v>185450</v>
      </c>
      <c r="G15" s="20">
        <v>185450</v>
      </c>
    </row>
    <row r="16" spans="1:7" x14ac:dyDescent="0.25">
      <c r="A16" s="13" t="s">
        <v>32</v>
      </c>
      <c r="B16" s="14" t="s">
        <v>33</v>
      </c>
      <c r="C16" s="21">
        <f t="shared" ref="C16:G17" si="5">C17</f>
        <v>392319</v>
      </c>
      <c r="D16" s="21">
        <f t="shared" si="5"/>
        <v>754389.04165831418</v>
      </c>
      <c r="E16" s="21">
        <f t="shared" si="5"/>
        <v>790807</v>
      </c>
      <c r="F16" s="21">
        <f t="shared" si="5"/>
        <v>765813</v>
      </c>
      <c r="G16" s="21">
        <f t="shared" si="5"/>
        <v>733248</v>
      </c>
    </row>
    <row r="17" spans="1:7" x14ac:dyDescent="0.25">
      <c r="A17" s="16" t="s">
        <v>19</v>
      </c>
      <c r="B17" s="14" t="s">
        <v>20</v>
      </c>
      <c r="C17" s="21">
        <f t="shared" si="5"/>
        <v>392319</v>
      </c>
      <c r="D17" s="21">
        <f t="shared" si="5"/>
        <v>754389.04165831418</v>
      </c>
      <c r="E17" s="21">
        <f t="shared" si="5"/>
        <v>790807</v>
      </c>
      <c r="F17" s="21">
        <f t="shared" si="5"/>
        <v>765813</v>
      </c>
      <c r="G17" s="21">
        <f t="shared" si="5"/>
        <v>733248</v>
      </c>
    </row>
    <row r="18" spans="1:7" x14ac:dyDescent="0.25">
      <c r="A18" s="17" t="s">
        <v>47</v>
      </c>
      <c r="B18" s="14" t="s">
        <v>48</v>
      </c>
      <c r="C18" s="21">
        <f t="shared" ref="C18" si="6">C19+C23</f>
        <v>392319</v>
      </c>
      <c r="D18" s="21">
        <f t="shared" ref="D18:G18" si="7">D19+D23</f>
        <v>754389.04165831418</v>
      </c>
      <c r="E18" s="21">
        <f t="shared" si="7"/>
        <v>790807</v>
      </c>
      <c r="F18" s="21">
        <f t="shared" si="7"/>
        <v>765813</v>
      </c>
      <c r="G18" s="21">
        <f t="shared" si="7"/>
        <v>733248</v>
      </c>
    </row>
    <row r="19" spans="1:7" x14ac:dyDescent="0.25">
      <c r="A19" s="18" t="s">
        <v>3</v>
      </c>
      <c r="B19" s="14" t="s">
        <v>4</v>
      </c>
      <c r="C19" s="23">
        <f>SUM(C20:C22)</f>
        <v>326996</v>
      </c>
      <c r="D19" s="23">
        <f t="shared" ref="D19:G19" si="8">SUM(D20:D22)</f>
        <v>596658.41233487893</v>
      </c>
      <c r="E19" s="23">
        <f t="shared" si="8"/>
        <v>684802</v>
      </c>
      <c r="F19" s="23">
        <f t="shared" si="8"/>
        <v>663158</v>
      </c>
      <c r="G19" s="23">
        <f t="shared" si="8"/>
        <v>634959</v>
      </c>
    </row>
    <row r="20" spans="1:7" x14ac:dyDescent="0.25">
      <c r="A20" s="19" t="s">
        <v>5</v>
      </c>
      <c r="B20" s="14" t="s">
        <v>6</v>
      </c>
      <c r="C20" s="15">
        <v>325395</v>
      </c>
      <c r="D20" s="15">
        <v>596309.19140151027</v>
      </c>
      <c r="E20" s="15">
        <v>684593</v>
      </c>
      <c r="F20" s="15">
        <v>662956</v>
      </c>
      <c r="G20" s="15">
        <v>634765</v>
      </c>
    </row>
    <row r="21" spans="1:7" x14ac:dyDescent="0.25">
      <c r="A21" s="19" t="s">
        <v>9</v>
      </c>
      <c r="B21" s="14" t="s">
        <v>10</v>
      </c>
      <c r="C21" s="15">
        <v>170</v>
      </c>
      <c r="D21" s="15">
        <v>349.22093336864526</v>
      </c>
      <c r="E21" s="15">
        <v>209</v>
      </c>
      <c r="F21" s="15">
        <v>202</v>
      </c>
      <c r="G21" s="15">
        <v>194</v>
      </c>
    </row>
    <row r="22" spans="1:7" x14ac:dyDescent="0.25">
      <c r="A22" s="19" t="s">
        <v>17</v>
      </c>
      <c r="B22" s="14" t="s">
        <v>18</v>
      </c>
      <c r="C22" s="15">
        <v>1431</v>
      </c>
      <c r="D22" s="15">
        <v>0</v>
      </c>
      <c r="E22" s="15">
        <v>0</v>
      </c>
      <c r="F22" s="15">
        <v>0</v>
      </c>
      <c r="G22" s="15">
        <v>0</v>
      </c>
    </row>
    <row r="23" spans="1:7" x14ac:dyDescent="0.25">
      <c r="A23" s="18" t="s">
        <v>11</v>
      </c>
      <c r="B23" s="14" t="s">
        <v>12</v>
      </c>
      <c r="C23" s="23">
        <f t="shared" ref="C23:G23" si="9">C24+C25</f>
        <v>65323</v>
      </c>
      <c r="D23" s="23">
        <f>D24+D25</f>
        <v>157730.62932343531</v>
      </c>
      <c r="E23" s="23">
        <f t="shared" si="9"/>
        <v>106005</v>
      </c>
      <c r="F23" s="23">
        <f t="shared" si="9"/>
        <v>102655</v>
      </c>
      <c r="G23" s="23">
        <f t="shared" si="9"/>
        <v>98289</v>
      </c>
    </row>
    <row r="24" spans="1:7" x14ac:dyDescent="0.25">
      <c r="A24" s="19" t="s">
        <v>13</v>
      </c>
      <c r="B24" s="14" t="s">
        <v>14</v>
      </c>
      <c r="C24" s="15">
        <v>65323</v>
      </c>
      <c r="D24" s="15">
        <v>157730.62932343531</v>
      </c>
      <c r="E24" s="15">
        <v>103977</v>
      </c>
      <c r="F24" s="15">
        <v>100691</v>
      </c>
      <c r="G24" s="15">
        <v>96409</v>
      </c>
    </row>
    <row r="25" spans="1:7" x14ac:dyDescent="0.25">
      <c r="A25" s="19" t="s">
        <v>15</v>
      </c>
      <c r="B25" s="14" t="s">
        <v>16</v>
      </c>
      <c r="C25" s="15">
        <v>0</v>
      </c>
      <c r="D25" s="15">
        <v>0</v>
      </c>
      <c r="E25" s="15">
        <v>2028</v>
      </c>
      <c r="F25" s="15">
        <v>1964</v>
      </c>
      <c r="G25" s="15">
        <v>1880</v>
      </c>
    </row>
    <row r="26" spans="1:7" x14ac:dyDescent="0.25">
      <c r="A26" s="13" t="s">
        <v>34</v>
      </c>
      <c r="B26" s="14" t="s">
        <v>35</v>
      </c>
      <c r="C26" s="23">
        <f t="shared" ref="C26:G26" si="10">C27</f>
        <v>435636.06</v>
      </c>
      <c r="D26" s="23">
        <f t="shared" si="10"/>
        <v>436381</v>
      </c>
      <c r="E26" s="23">
        <f t="shared" si="10"/>
        <v>67400</v>
      </c>
      <c r="F26" s="23">
        <f t="shared" si="10"/>
        <v>0</v>
      </c>
      <c r="G26" s="23">
        <f t="shared" si="10"/>
        <v>0</v>
      </c>
    </row>
    <row r="27" spans="1:7" x14ac:dyDescent="0.25">
      <c r="A27" s="16" t="s">
        <v>19</v>
      </c>
      <c r="B27" s="14" t="s">
        <v>20</v>
      </c>
      <c r="C27" s="21">
        <f>C28+C36+C43</f>
        <v>435636.06</v>
      </c>
      <c r="D27" s="21">
        <f>D28+D36+D43</f>
        <v>436381</v>
      </c>
      <c r="E27" s="21">
        <f>E28+E36+E43</f>
        <v>67400</v>
      </c>
      <c r="F27" s="21">
        <f t="shared" ref="F27:G27" si="11">F28+F36+F43</f>
        <v>0</v>
      </c>
      <c r="G27" s="21">
        <f t="shared" si="11"/>
        <v>0</v>
      </c>
    </row>
    <row r="28" spans="1:7" x14ac:dyDescent="0.25">
      <c r="A28" s="17" t="s">
        <v>43</v>
      </c>
      <c r="B28" s="14" t="s">
        <v>49</v>
      </c>
      <c r="C28" s="23">
        <f>C29+C34</f>
        <v>185269.85999999996</v>
      </c>
      <c r="D28" s="23">
        <f>D29+D34</f>
        <v>190785</v>
      </c>
      <c r="E28" s="23">
        <f>E29+E34</f>
        <v>65400</v>
      </c>
      <c r="F28" s="23">
        <f t="shared" ref="F28:G28" si="12">F29+F34</f>
        <v>0</v>
      </c>
      <c r="G28" s="23">
        <f t="shared" si="12"/>
        <v>0</v>
      </c>
    </row>
    <row r="29" spans="1:7" x14ac:dyDescent="0.25">
      <c r="A29" s="18" t="s">
        <v>3</v>
      </c>
      <c r="B29" s="14" t="s">
        <v>4</v>
      </c>
      <c r="C29" s="23">
        <f t="shared" ref="C29:G29" si="13">SUM(C30:C33)</f>
        <v>184503.27999999997</v>
      </c>
      <c r="D29" s="23">
        <f>SUM(D30:D33)</f>
        <v>190785</v>
      </c>
      <c r="E29" s="23">
        <f t="shared" si="13"/>
        <v>60600</v>
      </c>
      <c r="F29" s="23">
        <f t="shared" si="13"/>
        <v>0</v>
      </c>
      <c r="G29" s="23">
        <f t="shared" si="13"/>
        <v>0</v>
      </c>
    </row>
    <row r="30" spans="1:7" x14ac:dyDescent="0.25">
      <c r="A30" s="19" t="s">
        <v>7</v>
      </c>
      <c r="B30" s="14" t="s">
        <v>8</v>
      </c>
      <c r="C30" s="20">
        <v>93797.62</v>
      </c>
      <c r="D30" s="20">
        <v>100361</v>
      </c>
      <c r="E30" s="20">
        <v>33300</v>
      </c>
      <c r="F30" s="20">
        <v>0</v>
      </c>
      <c r="G30" s="20">
        <v>0</v>
      </c>
    </row>
    <row r="31" spans="1:7" x14ac:dyDescent="0.25">
      <c r="A31" s="19" t="s">
        <v>5</v>
      </c>
      <c r="B31" s="14" t="s">
        <v>6</v>
      </c>
      <c r="C31" s="15">
        <v>90322.48</v>
      </c>
      <c r="D31" s="15">
        <v>90324</v>
      </c>
      <c r="E31" s="15">
        <v>27200</v>
      </c>
      <c r="F31" s="15">
        <v>0</v>
      </c>
      <c r="G31" s="15">
        <v>0</v>
      </c>
    </row>
    <row r="32" spans="1:7" x14ac:dyDescent="0.25">
      <c r="A32" s="19" t="s">
        <v>9</v>
      </c>
      <c r="B32" s="14" t="s">
        <v>10</v>
      </c>
      <c r="C32" s="20">
        <v>13.350000000000001</v>
      </c>
      <c r="D32" s="20">
        <v>100</v>
      </c>
      <c r="E32" s="20">
        <v>100</v>
      </c>
      <c r="F32" s="20">
        <v>0</v>
      </c>
      <c r="G32" s="20">
        <v>0</v>
      </c>
    </row>
    <row r="33" spans="1:7" x14ac:dyDescent="0.25">
      <c r="A33" s="19" t="s">
        <v>17</v>
      </c>
      <c r="B33" s="14" t="s">
        <v>18</v>
      </c>
      <c r="C33" s="20">
        <v>369.83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8" t="s">
        <v>11</v>
      </c>
      <c r="B34" s="14" t="s">
        <v>12</v>
      </c>
      <c r="C34" s="23">
        <f t="shared" ref="C34:G34" si="14">C35</f>
        <v>766.58</v>
      </c>
      <c r="D34" s="23">
        <f>D35</f>
        <v>0</v>
      </c>
      <c r="E34" s="23">
        <f t="shared" si="14"/>
        <v>4800</v>
      </c>
      <c r="F34" s="23">
        <f t="shared" si="14"/>
        <v>0</v>
      </c>
      <c r="G34" s="23">
        <f t="shared" si="14"/>
        <v>0</v>
      </c>
    </row>
    <row r="35" spans="1:7" x14ac:dyDescent="0.25">
      <c r="A35" s="19" t="s">
        <v>13</v>
      </c>
      <c r="B35" s="14" t="s">
        <v>14</v>
      </c>
      <c r="C35" s="20">
        <v>766.58</v>
      </c>
      <c r="D35" s="20">
        <v>0</v>
      </c>
      <c r="E35" s="20">
        <v>4800</v>
      </c>
      <c r="F35" s="20">
        <v>0</v>
      </c>
      <c r="G35" s="20">
        <v>0</v>
      </c>
    </row>
    <row r="36" spans="1:7" x14ac:dyDescent="0.25">
      <c r="A36" s="17" t="s">
        <v>53</v>
      </c>
      <c r="B36" s="14" t="s">
        <v>54</v>
      </c>
      <c r="C36" s="23">
        <f t="shared" ref="C36" si="15">C37+C41</f>
        <v>204472.14000000004</v>
      </c>
      <c r="D36" s="23">
        <f t="shared" ref="D36:G36" si="16">D37+D41</f>
        <v>83925</v>
      </c>
      <c r="E36" s="23">
        <f t="shared" si="16"/>
        <v>2000</v>
      </c>
      <c r="F36" s="23">
        <f t="shared" si="16"/>
        <v>0</v>
      </c>
      <c r="G36" s="23">
        <f t="shared" si="16"/>
        <v>0</v>
      </c>
    </row>
    <row r="37" spans="1:7" x14ac:dyDescent="0.25">
      <c r="A37" s="18" t="s">
        <v>3</v>
      </c>
      <c r="B37" s="14" t="s">
        <v>4</v>
      </c>
      <c r="C37" s="21">
        <f t="shared" ref="C37" si="17">SUM(C38:C40)</f>
        <v>179337.76000000004</v>
      </c>
      <c r="D37" s="21">
        <f t="shared" ref="D37:G37" si="18">SUM(D38:D40)</f>
        <v>67925</v>
      </c>
      <c r="E37" s="21">
        <f t="shared" si="18"/>
        <v>2000</v>
      </c>
      <c r="F37" s="21">
        <f t="shared" si="18"/>
        <v>0</v>
      </c>
      <c r="G37" s="21">
        <f t="shared" si="18"/>
        <v>0</v>
      </c>
    </row>
    <row r="38" spans="1:7" x14ac:dyDescent="0.25">
      <c r="A38" s="19" t="s">
        <v>7</v>
      </c>
      <c r="B38" s="14" t="s">
        <v>8</v>
      </c>
      <c r="C38" s="20">
        <v>93141.640000000014</v>
      </c>
      <c r="D38" s="20">
        <v>13708</v>
      </c>
      <c r="E38" s="20">
        <v>2000</v>
      </c>
      <c r="F38" s="20">
        <v>0</v>
      </c>
      <c r="G38" s="20">
        <v>0</v>
      </c>
    </row>
    <row r="39" spans="1:7" x14ac:dyDescent="0.25">
      <c r="A39" s="19" t="s">
        <v>5</v>
      </c>
      <c r="B39" s="14" t="s">
        <v>6</v>
      </c>
      <c r="C39" s="20">
        <v>86072.700000000012</v>
      </c>
      <c r="D39" s="20">
        <v>54217</v>
      </c>
      <c r="E39" s="20">
        <v>0</v>
      </c>
      <c r="F39" s="20">
        <v>0</v>
      </c>
      <c r="G39" s="20">
        <v>0</v>
      </c>
    </row>
    <row r="40" spans="1:7" x14ac:dyDescent="0.25">
      <c r="A40" s="19" t="s">
        <v>9</v>
      </c>
      <c r="B40" s="14" t="s">
        <v>10</v>
      </c>
      <c r="C40" s="15">
        <v>123.41999999999999</v>
      </c>
      <c r="D40" s="15">
        <v>0</v>
      </c>
      <c r="E40" s="15">
        <v>0</v>
      </c>
      <c r="F40" s="15">
        <v>0</v>
      </c>
      <c r="G40" s="15">
        <v>0</v>
      </c>
    </row>
    <row r="41" spans="1:7" x14ac:dyDescent="0.25">
      <c r="A41" s="18" t="s">
        <v>11</v>
      </c>
      <c r="B41" s="14" t="s">
        <v>12</v>
      </c>
      <c r="C41" s="21">
        <f t="shared" ref="C41:G41" si="19">C42</f>
        <v>25134.38</v>
      </c>
      <c r="D41" s="21">
        <f t="shared" si="19"/>
        <v>16000</v>
      </c>
      <c r="E41" s="21">
        <f t="shared" si="19"/>
        <v>0</v>
      </c>
      <c r="F41" s="21">
        <f t="shared" si="19"/>
        <v>0</v>
      </c>
      <c r="G41" s="21">
        <f t="shared" si="19"/>
        <v>0</v>
      </c>
    </row>
    <row r="42" spans="1:7" x14ac:dyDescent="0.25">
      <c r="A42" s="19" t="s">
        <v>13</v>
      </c>
      <c r="B42" s="14" t="s">
        <v>14</v>
      </c>
      <c r="C42" s="20">
        <v>25134.38</v>
      </c>
      <c r="D42" s="20">
        <v>16000</v>
      </c>
      <c r="E42" s="20">
        <v>0</v>
      </c>
      <c r="F42" s="20">
        <v>0</v>
      </c>
      <c r="G42" s="20">
        <v>0</v>
      </c>
    </row>
    <row r="43" spans="1:7" x14ac:dyDescent="0.25">
      <c r="A43" s="17" t="s">
        <v>58</v>
      </c>
      <c r="B43" s="14" t="s">
        <v>59</v>
      </c>
      <c r="C43" s="21">
        <f t="shared" ref="C43:G43" si="20">C44</f>
        <v>45894.06</v>
      </c>
      <c r="D43" s="21">
        <f>D44</f>
        <v>161671</v>
      </c>
      <c r="E43" s="21">
        <f t="shared" si="20"/>
        <v>0</v>
      </c>
      <c r="F43" s="21">
        <f t="shared" si="20"/>
        <v>0</v>
      </c>
      <c r="G43" s="21">
        <f t="shared" si="20"/>
        <v>0</v>
      </c>
    </row>
    <row r="44" spans="1:7" x14ac:dyDescent="0.25">
      <c r="A44" s="18" t="s">
        <v>3</v>
      </c>
      <c r="B44" s="14" t="s">
        <v>4</v>
      </c>
      <c r="C44" s="21">
        <f t="shared" ref="C44" si="21">SUM(C45:C46)</f>
        <v>45894.06</v>
      </c>
      <c r="D44" s="21">
        <f t="shared" ref="D44:G44" si="22">SUM(D45:D46)</f>
        <v>161671</v>
      </c>
      <c r="E44" s="21">
        <f t="shared" si="22"/>
        <v>0</v>
      </c>
      <c r="F44" s="21">
        <f t="shared" si="22"/>
        <v>0</v>
      </c>
      <c r="G44" s="21">
        <f t="shared" si="22"/>
        <v>0</v>
      </c>
    </row>
    <row r="45" spans="1:7" x14ac:dyDescent="0.25">
      <c r="A45" s="19" t="s">
        <v>7</v>
      </c>
      <c r="B45" s="14" t="s">
        <v>8</v>
      </c>
      <c r="C45" s="20">
        <v>22102.140000000003</v>
      </c>
      <c r="D45" s="20">
        <v>51938</v>
      </c>
      <c r="E45" s="20">
        <v>0</v>
      </c>
      <c r="F45" s="20">
        <v>0</v>
      </c>
      <c r="G45" s="20">
        <v>0</v>
      </c>
    </row>
    <row r="46" spans="1:7" x14ac:dyDescent="0.25">
      <c r="A46" s="19" t="s">
        <v>5</v>
      </c>
      <c r="B46" s="14" t="s">
        <v>6</v>
      </c>
      <c r="C46" s="20">
        <v>23791.919999999995</v>
      </c>
      <c r="D46" s="20">
        <v>109733</v>
      </c>
      <c r="E46" s="20">
        <v>0</v>
      </c>
      <c r="F46" s="20">
        <v>0</v>
      </c>
      <c r="G46" s="20">
        <v>0</v>
      </c>
    </row>
    <row r="47" spans="1:7" x14ac:dyDescent="0.25">
      <c r="A47" s="13" t="s">
        <v>41</v>
      </c>
      <c r="B47" s="14" t="s">
        <v>42</v>
      </c>
      <c r="C47" s="21">
        <f t="shared" ref="C47:G47" si="23">C48</f>
        <v>5628585.7199999997</v>
      </c>
      <c r="D47" s="21">
        <f t="shared" si="23"/>
        <v>5361468</v>
      </c>
      <c r="E47" s="21">
        <f t="shared" si="23"/>
        <v>4598950</v>
      </c>
      <c r="F47" s="21">
        <f t="shared" si="23"/>
        <v>3865450</v>
      </c>
      <c r="G47" s="21">
        <f t="shared" si="23"/>
        <v>3712750</v>
      </c>
    </row>
    <row r="48" spans="1:7" x14ac:dyDescent="0.25">
      <c r="A48" s="16" t="s">
        <v>19</v>
      </c>
      <c r="B48" s="14" t="s">
        <v>20</v>
      </c>
      <c r="C48" s="21">
        <f t="shared" ref="C48" si="24">C49+C59+C71+C81</f>
        <v>5628585.7199999997</v>
      </c>
      <c r="D48" s="21">
        <f t="shared" ref="D48:G48" si="25">D49+D59+D71+D81</f>
        <v>5361468</v>
      </c>
      <c r="E48" s="21">
        <f t="shared" si="25"/>
        <v>4598950</v>
      </c>
      <c r="F48" s="21">
        <f t="shared" si="25"/>
        <v>3865450</v>
      </c>
      <c r="G48" s="21">
        <f t="shared" si="25"/>
        <v>3712750</v>
      </c>
    </row>
    <row r="49" spans="1:7" x14ac:dyDescent="0.25">
      <c r="A49" s="17" t="s">
        <v>7</v>
      </c>
      <c r="B49" s="14" t="s">
        <v>57</v>
      </c>
      <c r="C49" s="23">
        <f t="shared" ref="C49" si="26">C50+C55</f>
        <v>1224461.3</v>
      </c>
      <c r="D49" s="23">
        <f t="shared" ref="D49:G49" si="27">D50+D55</f>
        <v>929200</v>
      </c>
      <c r="E49" s="23">
        <f t="shared" si="27"/>
        <v>1591500</v>
      </c>
      <c r="F49" s="23">
        <f t="shared" si="27"/>
        <v>1559800</v>
      </c>
      <c r="G49" s="23">
        <f t="shared" si="27"/>
        <v>1594800</v>
      </c>
    </row>
    <row r="50" spans="1:7" x14ac:dyDescent="0.25">
      <c r="A50" s="18" t="s">
        <v>3</v>
      </c>
      <c r="B50" s="14" t="s">
        <v>4</v>
      </c>
      <c r="C50" s="23">
        <f t="shared" ref="C50:G50" si="28">SUM(C51:C54)</f>
        <v>1079493.77</v>
      </c>
      <c r="D50" s="23">
        <f>SUM(D51:D54)</f>
        <v>818800</v>
      </c>
      <c r="E50" s="23">
        <f t="shared" si="28"/>
        <v>1340900</v>
      </c>
      <c r="F50" s="23">
        <f t="shared" si="28"/>
        <v>1374800</v>
      </c>
      <c r="G50" s="23">
        <f t="shared" si="28"/>
        <v>1405900</v>
      </c>
    </row>
    <row r="51" spans="1:7" x14ac:dyDescent="0.25">
      <c r="A51" s="19" t="s">
        <v>7</v>
      </c>
      <c r="B51" s="14" t="s">
        <v>8</v>
      </c>
      <c r="C51" s="15">
        <v>446829.87999999995</v>
      </c>
      <c r="D51" s="15">
        <v>344900</v>
      </c>
      <c r="E51" s="15">
        <v>637500</v>
      </c>
      <c r="F51" s="15">
        <v>653400</v>
      </c>
      <c r="G51" s="15">
        <v>667900</v>
      </c>
    </row>
    <row r="52" spans="1:7" x14ac:dyDescent="0.25">
      <c r="A52" s="19" t="s">
        <v>5</v>
      </c>
      <c r="B52" s="14" t="s">
        <v>6</v>
      </c>
      <c r="C52" s="20">
        <v>599044.18000000005</v>
      </c>
      <c r="D52" s="20">
        <v>437900</v>
      </c>
      <c r="E52" s="20">
        <v>675800</v>
      </c>
      <c r="F52" s="20">
        <v>692500</v>
      </c>
      <c r="G52" s="20">
        <v>708000</v>
      </c>
    </row>
    <row r="53" spans="1:7" x14ac:dyDescent="0.25">
      <c r="A53" s="19" t="s">
        <v>9</v>
      </c>
      <c r="B53" s="14" t="s">
        <v>10</v>
      </c>
      <c r="C53" s="15">
        <v>8552.7000000000007</v>
      </c>
      <c r="D53" s="15">
        <v>6000</v>
      </c>
      <c r="E53" s="15">
        <v>7600</v>
      </c>
      <c r="F53" s="15">
        <v>7900</v>
      </c>
      <c r="G53" s="15">
        <v>8000</v>
      </c>
    </row>
    <row r="54" spans="1:7" x14ac:dyDescent="0.25">
      <c r="A54" s="19" t="s">
        <v>17</v>
      </c>
      <c r="B54" s="14" t="s">
        <v>18</v>
      </c>
      <c r="C54" s="15">
        <v>25067.01</v>
      </c>
      <c r="D54" s="15">
        <v>30000</v>
      </c>
      <c r="E54" s="15">
        <v>20000</v>
      </c>
      <c r="F54" s="15">
        <v>21000</v>
      </c>
      <c r="G54" s="15">
        <v>22000</v>
      </c>
    </row>
    <row r="55" spans="1:7" x14ac:dyDescent="0.25">
      <c r="A55" s="18" t="s">
        <v>11</v>
      </c>
      <c r="B55" s="14" t="s">
        <v>12</v>
      </c>
      <c r="C55" s="23">
        <f t="shared" ref="C55" si="29">SUM(C56:C58)</f>
        <v>144967.53</v>
      </c>
      <c r="D55" s="23">
        <f t="shared" ref="D55:G55" si="30">SUM(D56:D58)</f>
        <v>110400</v>
      </c>
      <c r="E55" s="23">
        <f t="shared" si="30"/>
        <v>250600</v>
      </c>
      <c r="F55" s="23">
        <f t="shared" si="30"/>
        <v>185000</v>
      </c>
      <c r="G55" s="23">
        <f t="shared" si="30"/>
        <v>188900</v>
      </c>
    </row>
    <row r="56" spans="1:7" x14ac:dyDescent="0.25">
      <c r="A56" s="19" t="s">
        <v>21</v>
      </c>
      <c r="B56" s="14" t="s">
        <v>22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x14ac:dyDescent="0.25">
      <c r="A57" s="19" t="s">
        <v>13</v>
      </c>
      <c r="B57" s="14" t="s">
        <v>14</v>
      </c>
      <c r="C57" s="20">
        <v>118284.64</v>
      </c>
      <c r="D57" s="20">
        <v>107600</v>
      </c>
      <c r="E57" s="20">
        <v>172600</v>
      </c>
      <c r="F57" s="20">
        <v>177000</v>
      </c>
      <c r="G57" s="20">
        <v>180900</v>
      </c>
    </row>
    <row r="58" spans="1:7" x14ac:dyDescent="0.25">
      <c r="A58" s="19" t="s">
        <v>15</v>
      </c>
      <c r="B58" s="14" t="s">
        <v>16</v>
      </c>
      <c r="C58" s="15">
        <v>26682.89</v>
      </c>
      <c r="D58" s="15">
        <v>2800</v>
      </c>
      <c r="E58" s="15">
        <v>78000</v>
      </c>
      <c r="F58" s="15">
        <v>8000</v>
      </c>
      <c r="G58" s="15">
        <v>8000</v>
      </c>
    </row>
    <row r="59" spans="1:7" x14ac:dyDescent="0.25">
      <c r="A59" s="17" t="s">
        <v>36</v>
      </c>
      <c r="B59" s="14" t="s">
        <v>50</v>
      </c>
      <c r="C59" s="21">
        <f t="shared" ref="C59" si="31">C60+C65+C69</f>
        <v>2896224.21</v>
      </c>
      <c r="D59" s="21">
        <f t="shared" ref="D59:G59" si="32">D60+D65+D69</f>
        <v>3331600</v>
      </c>
      <c r="E59" s="21">
        <f t="shared" si="32"/>
        <v>2107300</v>
      </c>
      <c r="F59" s="21">
        <f t="shared" si="32"/>
        <v>1673000</v>
      </c>
      <c r="G59" s="21">
        <f t="shared" si="32"/>
        <v>1708700</v>
      </c>
    </row>
    <row r="60" spans="1:7" x14ac:dyDescent="0.25">
      <c r="A60" s="18" t="s">
        <v>3</v>
      </c>
      <c r="B60" s="14" t="s">
        <v>4</v>
      </c>
      <c r="C60" s="23">
        <f t="shared" ref="C60" si="33">SUM(C61:C64)</f>
        <v>2745987.02</v>
      </c>
      <c r="D60" s="23">
        <f t="shared" ref="D60:G60" si="34">SUM(D61:D64)</f>
        <v>2922200</v>
      </c>
      <c r="E60" s="23">
        <f t="shared" si="34"/>
        <v>1563000</v>
      </c>
      <c r="F60" s="23">
        <f t="shared" si="34"/>
        <v>1601900</v>
      </c>
      <c r="G60" s="23">
        <f t="shared" si="34"/>
        <v>1635800</v>
      </c>
    </row>
    <row r="61" spans="1:7" x14ac:dyDescent="0.25">
      <c r="A61" s="19" t="s">
        <v>7</v>
      </c>
      <c r="B61" s="14" t="s">
        <v>8</v>
      </c>
      <c r="C61" s="20">
        <v>1205441.7500000002</v>
      </c>
      <c r="D61" s="20">
        <v>1348000</v>
      </c>
      <c r="E61" s="20">
        <v>670400</v>
      </c>
      <c r="F61" s="20">
        <v>687200</v>
      </c>
      <c r="G61" s="20">
        <v>702300</v>
      </c>
    </row>
    <row r="62" spans="1:7" x14ac:dyDescent="0.25">
      <c r="A62" s="19" t="s">
        <v>5</v>
      </c>
      <c r="B62" s="14" t="s">
        <v>6</v>
      </c>
      <c r="C62" s="20">
        <v>1465108.1600000001</v>
      </c>
      <c r="D62" s="20">
        <v>1475200</v>
      </c>
      <c r="E62" s="20">
        <v>810600</v>
      </c>
      <c r="F62" s="20">
        <v>831600</v>
      </c>
      <c r="G62" s="20">
        <v>849400</v>
      </c>
    </row>
    <row r="63" spans="1:7" x14ac:dyDescent="0.25">
      <c r="A63" s="19" t="s">
        <v>9</v>
      </c>
      <c r="B63" s="14" t="s">
        <v>10</v>
      </c>
      <c r="C63" s="20">
        <v>4757.9799999999996</v>
      </c>
      <c r="D63" s="20">
        <v>3000</v>
      </c>
      <c r="E63" s="20">
        <v>2000</v>
      </c>
      <c r="F63" s="20">
        <v>2100</v>
      </c>
      <c r="G63" s="20">
        <v>2100</v>
      </c>
    </row>
    <row r="64" spans="1:7" x14ac:dyDescent="0.25">
      <c r="A64" s="19" t="s">
        <v>17</v>
      </c>
      <c r="B64" s="14" t="s">
        <v>18</v>
      </c>
      <c r="C64" s="20">
        <v>70679.12999999999</v>
      </c>
      <c r="D64" s="20">
        <v>96000</v>
      </c>
      <c r="E64" s="20">
        <v>80000</v>
      </c>
      <c r="F64" s="20">
        <v>81000</v>
      </c>
      <c r="G64" s="20">
        <v>82000</v>
      </c>
    </row>
    <row r="65" spans="1:7" x14ac:dyDescent="0.25">
      <c r="A65" s="18" t="s">
        <v>11</v>
      </c>
      <c r="B65" s="14" t="s">
        <v>12</v>
      </c>
      <c r="C65" s="23">
        <f t="shared" ref="C65" si="35">SUM(C66:C68)</f>
        <v>100332.54</v>
      </c>
      <c r="D65" s="23">
        <f t="shared" ref="D65:G65" si="36">SUM(D66:D68)</f>
        <v>409400</v>
      </c>
      <c r="E65" s="23">
        <f t="shared" si="36"/>
        <v>544300</v>
      </c>
      <c r="F65" s="23">
        <f t="shared" si="36"/>
        <v>71100</v>
      </c>
      <c r="G65" s="23">
        <f t="shared" si="36"/>
        <v>72900</v>
      </c>
    </row>
    <row r="66" spans="1:7" x14ac:dyDescent="0.25">
      <c r="A66" s="19" t="s">
        <v>21</v>
      </c>
      <c r="B66" s="14" t="s">
        <v>22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13</v>
      </c>
      <c r="B67" s="14" t="s">
        <v>14</v>
      </c>
      <c r="C67" s="20">
        <v>100332.54</v>
      </c>
      <c r="D67" s="20">
        <v>32500</v>
      </c>
      <c r="E67" s="20">
        <v>53900</v>
      </c>
      <c r="F67" s="20">
        <v>55300</v>
      </c>
      <c r="G67" s="20">
        <v>56700</v>
      </c>
    </row>
    <row r="68" spans="1:7" x14ac:dyDescent="0.25">
      <c r="A68" s="19" t="s">
        <v>15</v>
      </c>
      <c r="B68" s="14" t="s">
        <v>16</v>
      </c>
      <c r="C68" s="20">
        <v>0</v>
      </c>
      <c r="D68" s="20">
        <v>376900</v>
      </c>
      <c r="E68" s="20">
        <v>490400</v>
      </c>
      <c r="F68" s="20">
        <v>15800</v>
      </c>
      <c r="G68" s="20">
        <v>16200</v>
      </c>
    </row>
    <row r="69" spans="1:7" x14ac:dyDescent="0.25">
      <c r="A69" s="18" t="s">
        <v>37</v>
      </c>
      <c r="B69" s="14" t="s">
        <v>38</v>
      </c>
      <c r="C69" s="23">
        <f t="shared" ref="C69:G69" si="37">C70</f>
        <v>49904.65</v>
      </c>
      <c r="D69" s="23">
        <f t="shared" si="37"/>
        <v>0</v>
      </c>
      <c r="E69" s="23">
        <f t="shared" si="37"/>
        <v>0</v>
      </c>
      <c r="F69" s="23">
        <f t="shared" si="37"/>
        <v>0</v>
      </c>
      <c r="G69" s="23">
        <f t="shared" si="37"/>
        <v>0</v>
      </c>
    </row>
    <row r="70" spans="1:7" x14ac:dyDescent="0.25">
      <c r="A70" s="19" t="s">
        <v>39</v>
      </c>
      <c r="B70" s="14" t="s">
        <v>40</v>
      </c>
      <c r="C70" s="20">
        <v>49904.65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7" t="s">
        <v>53</v>
      </c>
      <c r="B71" s="14" t="s">
        <v>54</v>
      </c>
      <c r="C71" s="23">
        <f t="shared" ref="C71" si="38">C72+C77</f>
        <v>1467228.35</v>
      </c>
      <c r="D71" s="23">
        <f t="shared" ref="D71:G71" si="39">D72+D77</f>
        <v>1067868</v>
      </c>
      <c r="E71" s="23">
        <f t="shared" si="39"/>
        <v>833550</v>
      </c>
      <c r="F71" s="23">
        <f t="shared" si="39"/>
        <v>563950</v>
      </c>
      <c r="G71" s="23">
        <f t="shared" si="39"/>
        <v>339450</v>
      </c>
    </row>
    <row r="72" spans="1:7" x14ac:dyDescent="0.25">
      <c r="A72" s="18" t="s">
        <v>3</v>
      </c>
      <c r="B72" s="14" t="s">
        <v>4</v>
      </c>
      <c r="C72" s="23">
        <f t="shared" ref="C72" si="40">SUM(C73:C76)</f>
        <v>1341878</v>
      </c>
      <c r="D72" s="23">
        <f t="shared" ref="D72:G72" si="41">SUM(D73:D76)</f>
        <v>970077</v>
      </c>
      <c r="E72" s="23">
        <f t="shared" si="41"/>
        <v>806550</v>
      </c>
      <c r="F72" s="23">
        <f t="shared" si="41"/>
        <v>545850</v>
      </c>
      <c r="G72" s="23">
        <f t="shared" si="41"/>
        <v>328450</v>
      </c>
    </row>
    <row r="73" spans="1:7" x14ac:dyDescent="0.25">
      <c r="A73" s="19" t="s">
        <v>7</v>
      </c>
      <c r="B73" s="14" t="s">
        <v>8</v>
      </c>
      <c r="C73" s="20">
        <v>462088.21</v>
      </c>
      <c r="D73" s="20">
        <v>346780</v>
      </c>
      <c r="E73" s="20">
        <v>207800</v>
      </c>
      <c r="F73" s="20">
        <v>140500</v>
      </c>
      <c r="G73" s="20">
        <v>84300</v>
      </c>
    </row>
    <row r="74" spans="1:7" x14ac:dyDescent="0.25">
      <c r="A74" s="19" t="s">
        <v>5</v>
      </c>
      <c r="B74" s="14" t="s">
        <v>6</v>
      </c>
      <c r="C74" s="20">
        <v>876813.47999999986</v>
      </c>
      <c r="D74" s="20">
        <v>623155</v>
      </c>
      <c r="E74" s="20">
        <v>598250</v>
      </c>
      <c r="F74" s="20">
        <v>404950</v>
      </c>
      <c r="G74" s="20">
        <v>243850</v>
      </c>
    </row>
    <row r="75" spans="1:7" x14ac:dyDescent="0.25">
      <c r="A75" s="19" t="s">
        <v>9</v>
      </c>
      <c r="B75" s="14" t="s">
        <v>10</v>
      </c>
      <c r="C75" s="20">
        <v>1351.98</v>
      </c>
      <c r="D75" s="20">
        <v>142</v>
      </c>
      <c r="E75" s="20">
        <v>500</v>
      </c>
      <c r="F75" s="20">
        <v>400</v>
      </c>
      <c r="G75" s="20">
        <v>300</v>
      </c>
    </row>
    <row r="76" spans="1:7" x14ac:dyDescent="0.25">
      <c r="A76" s="19" t="s">
        <v>17</v>
      </c>
      <c r="B76" s="14" t="s">
        <v>18</v>
      </c>
      <c r="C76" s="20">
        <v>1624.33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8" t="s">
        <v>11</v>
      </c>
      <c r="B77" s="14" t="s">
        <v>12</v>
      </c>
      <c r="C77" s="23">
        <f t="shared" ref="C77" si="42">SUM(C78:C80)</f>
        <v>125350.35</v>
      </c>
      <c r="D77" s="23">
        <f t="shared" ref="D77:G77" si="43">SUM(D78:D80)</f>
        <v>97791</v>
      </c>
      <c r="E77" s="23">
        <f t="shared" si="43"/>
        <v>27000</v>
      </c>
      <c r="F77" s="23">
        <f t="shared" si="43"/>
        <v>18100</v>
      </c>
      <c r="G77" s="23">
        <f t="shared" si="43"/>
        <v>11000</v>
      </c>
    </row>
    <row r="78" spans="1:7" x14ac:dyDescent="0.25">
      <c r="A78" s="19" t="s">
        <v>21</v>
      </c>
      <c r="B78" s="14" t="s">
        <v>22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9" t="s">
        <v>13</v>
      </c>
      <c r="B79" s="14" t="s">
        <v>14</v>
      </c>
      <c r="C79" s="20">
        <v>87515.62000000001</v>
      </c>
      <c r="D79" s="20">
        <v>69091</v>
      </c>
      <c r="E79" s="20">
        <v>9900</v>
      </c>
      <c r="F79" s="20">
        <v>6600</v>
      </c>
      <c r="G79" s="20">
        <v>4100</v>
      </c>
    </row>
    <row r="80" spans="1:7" x14ac:dyDescent="0.25">
      <c r="A80" s="19" t="s">
        <v>15</v>
      </c>
      <c r="B80" s="14" t="s">
        <v>16</v>
      </c>
      <c r="C80" s="20">
        <v>37834.730000000003</v>
      </c>
      <c r="D80" s="20">
        <v>28700</v>
      </c>
      <c r="E80" s="20">
        <v>17100</v>
      </c>
      <c r="F80" s="20">
        <v>11500</v>
      </c>
      <c r="G80" s="20">
        <v>6900</v>
      </c>
    </row>
    <row r="81" spans="1:7" x14ac:dyDescent="0.25">
      <c r="A81" s="17" t="s">
        <v>58</v>
      </c>
      <c r="B81" s="14" t="s">
        <v>59</v>
      </c>
      <c r="C81" s="23">
        <f t="shared" ref="C81" si="44">C82+C86</f>
        <v>40671.86</v>
      </c>
      <c r="D81" s="23">
        <f t="shared" ref="D81:G81" si="45">D82+D86</f>
        <v>32800</v>
      </c>
      <c r="E81" s="23">
        <f t="shared" si="45"/>
        <v>66600</v>
      </c>
      <c r="F81" s="23">
        <f t="shared" si="45"/>
        <v>68700</v>
      </c>
      <c r="G81" s="23">
        <f t="shared" si="45"/>
        <v>69800</v>
      </c>
    </row>
    <row r="82" spans="1:7" x14ac:dyDescent="0.25">
      <c r="A82" s="18" t="s">
        <v>3</v>
      </c>
      <c r="B82" s="14" t="s">
        <v>4</v>
      </c>
      <c r="C82" s="23">
        <f t="shared" ref="C82" si="46">SUM(C83:C85)</f>
        <v>31732.03</v>
      </c>
      <c r="D82" s="23">
        <f t="shared" ref="D82:G82" si="47">SUM(D83:D85)</f>
        <v>29900</v>
      </c>
      <c r="E82" s="23">
        <f t="shared" si="47"/>
        <v>42300</v>
      </c>
      <c r="F82" s="23">
        <f t="shared" si="47"/>
        <v>43700</v>
      </c>
      <c r="G82" s="23">
        <f t="shared" si="47"/>
        <v>44300</v>
      </c>
    </row>
    <row r="83" spans="1:7" x14ac:dyDescent="0.25">
      <c r="A83" s="19" t="s">
        <v>7</v>
      </c>
      <c r="B83" s="14" t="s">
        <v>8</v>
      </c>
      <c r="C83" s="20">
        <v>3498.8599999999997</v>
      </c>
      <c r="D83" s="20">
        <v>2400</v>
      </c>
      <c r="E83" s="20">
        <v>2600</v>
      </c>
      <c r="F83" s="20">
        <v>2700</v>
      </c>
      <c r="G83" s="20">
        <v>2700</v>
      </c>
    </row>
    <row r="84" spans="1:7" x14ac:dyDescent="0.25">
      <c r="A84" s="19" t="s">
        <v>5</v>
      </c>
      <c r="B84" s="14" t="s">
        <v>6</v>
      </c>
      <c r="C84" s="20">
        <v>28202.66</v>
      </c>
      <c r="D84" s="20">
        <v>27500</v>
      </c>
      <c r="E84" s="20">
        <v>39600</v>
      </c>
      <c r="F84" s="20">
        <v>40900</v>
      </c>
      <c r="G84" s="20">
        <v>41500</v>
      </c>
    </row>
    <row r="85" spans="1:7" x14ac:dyDescent="0.25">
      <c r="A85" s="19" t="s">
        <v>9</v>
      </c>
      <c r="B85" s="14" t="s">
        <v>10</v>
      </c>
      <c r="C85" s="20">
        <v>30.509999999999998</v>
      </c>
      <c r="D85" s="20">
        <v>0</v>
      </c>
      <c r="E85" s="20">
        <v>100</v>
      </c>
      <c r="F85" s="20">
        <v>100</v>
      </c>
      <c r="G85" s="20">
        <v>100</v>
      </c>
    </row>
    <row r="86" spans="1:7" x14ac:dyDescent="0.25">
      <c r="A86" s="18" t="s">
        <v>11</v>
      </c>
      <c r="B86" s="14" t="s">
        <v>12</v>
      </c>
      <c r="C86" s="23">
        <f t="shared" ref="C86:G86" si="48">C87+C88</f>
        <v>8939.83</v>
      </c>
      <c r="D86" s="23">
        <f>D87+D88</f>
        <v>2900</v>
      </c>
      <c r="E86" s="23">
        <f t="shared" si="48"/>
        <v>24300</v>
      </c>
      <c r="F86" s="23">
        <f t="shared" si="48"/>
        <v>25000</v>
      </c>
      <c r="G86" s="23">
        <f t="shared" si="48"/>
        <v>25500</v>
      </c>
    </row>
    <row r="87" spans="1:7" x14ac:dyDescent="0.25">
      <c r="A87" s="19" t="s">
        <v>13</v>
      </c>
      <c r="B87" s="14" t="s">
        <v>14</v>
      </c>
      <c r="C87" s="20">
        <v>8939.83</v>
      </c>
      <c r="D87" s="20">
        <v>2900</v>
      </c>
      <c r="E87" s="20">
        <v>16600</v>
      </c>
      <c r="F87" s="20">
        <v>17100</v>
      </c>
      <c r="G87" s="20">
        <v>17400</v>
      </c>
    </row>
    <row r="88" spans="1:7" x14ac:dyDescent="0.25">
      <c r="A88" s="19" t="s">
        <v>15</v>
      </c>
      <c r="B88" s="14" t="s">
        <v>16</v>
      </c>
      <c r="C88" s="20">
        <v>0</v>
      </c>
      <c r="D88" s="20">
        <v>0</v>
      </c>
      <c r="E88" s="20">
        <v>7700</v>
      </c>
      <c r="F88" s="20">
        <v>7900</v>
      </c>
      <c r="G88" s="20">
        <v>8100</v>
      </c>
    </row>
    <row r="89" spans="1:7" x14ac:dyDescent="0.25">
      <c r="A89" s="13" t="s">
        <v>44</v>
      </c>
      <c r="B89" s="14" t="s">
        <v>26</v>
      </c>
      <c r="C89" s="23">
        <f t="shared" ref="C89:G89" si="49">C90</f>
        <v>525879</v>
      </c>
      <c r="D89" s="23">
        <f t="shared" si="49"/>
        <v>1141921</v>
      </c>
      <c r="E89" s="23">
        <f t="shared" si="49"/>
        <v>350335</v>
      </c>
      <c r="F89" s="23">
        <f t="shared" si="49"/>
        <v>0</v>
      </c>
      <c r="G89" s="23">
        <f t="shared" si="49"/>
        <v>0</v>
      </c>
    </row>
    <row r="90" spans="1:7" x14ac:dyDescent="0.25">
      <c r="A90" s="16" t="s">
        <v>19</v>
      </c>
      <c r="B90" s="14" t="s">
        <v>20</v>
      </c>
      <c r="C90" s="23">
        <f t="shared" ref="C90" si="50">C91+C98</f>
        <v>525879</v>
      </c>
      <c r="D90" s="23">
        <f t="shared" ref="D90:G90" si="51">D91+D98</f>
        <v>1141921</v>
      </c>
      <c r="E90" s="23">
        <f t="shared" si="51"/>
        <v>350335</v>
      </c>
      <c r="F90" s="23">
        <f t="shared" si="51"/>
        <v>0</v>
      </c>
      <c r="G90" s="23">
        <f t="shared" si="51"/>
        <v>0</v>
      </c>
    </row>
    <row r="91" spans="1:7" x14ac:dyDescent="0.25">
      <c r="A91" s="17" t="s">
        <v>51</v>
      </c>
      <c r="B91" s="14" t="s">
        <v>52</v>
      </c>
      <c r="C91" s="23">
        <f t="shared" ref="C91:G91" si="52">C92+C96</f>
        <v>0</v>
      </c>
      <c r="D91" s="23">
        <f>D92+D96</f>
        <v>77420</v>
      </c>
      <c r="E91" s="23">
        <f t="shared" si="52"/>
        <v>42025</v>
      </c>
      <c r="F91" s="23">
        <f t="shared" si="52"/>
        <v>0</v>
      </c>
      <c r="G91" s="23">
        <f t="shared" si="52"/>
        <v>0</v>
      </c>
    </row>
    <row r="92" spans="1:7" x14ac:dyDescent="0.25">
      <c r="A92" s="18" t="s">
        <v>3</v>
      </c>
      <c r="B92" s="14" t="s">
        <v>4</v>
      </c>
      <c r="C92" s="23">
        <f t="shared" ref="C92" si="53">SUM(C93:C95)</f>
        <v>0</v>
      </c>
      <c r="D92" s="23">
        <f t="shared" ref="D92:G92" si="54">SUM(D93:D95)</f>
        <v>63979</v>
      </c>
      <c r="E92" s="23">
        <f t="shared" si="54"/>
        <v>40495</v>
      </c>
      <c r="F92" s="23">
        <f t="shared" si="54"/>
        <v>0</v>
      </c>
      <c r="G92" s="23">
        <f t="shared" si="54"/>
        <v>0</v>
      </c>
    </row>
    <row r="93" spans="1:7" x14ac:dyDescent="0.25">
      <c r="A93" s="19" t="s">
        <v>7</v>
      </c>
      <c r="B93" s="14" t="s">
        <v>8</v>
      </c>
      <c r="C93" s="20">
        <v>0</v>
      </c>
      <c r="D93" s="20">
        <v>26123</v>
      </c>
      <c r="E93" s="20">
        <v>7140</v>
      </c>
      <c r="F93" s="20">
        <v>0</v>
      </c>
      <c r="G93" s="20">
        <v>0</v>
      </c>
    </row>
    <row r="94" spans="1:7" x14ac:dyDescent="0.25">
      <c r="A94" s="19" t="s">
        <v>5</v>
      </c>
      <c r="B94" s="14" t="s">
        <v>6</v>
      </c>
      <c r="C94" s="20">
        <v>0</v>
      </c>
      <c r="D94" s="20">
        <v>37856</v>
      </c>
      <c r="E94" s="20">
        <v>5950</v>
      </c>
      <c r="F94" s="20">
        <v>0</v>
      </c>
      <c r="G94" s="20">
        <v>0</v>
      </c>
    </row>
    <row r="95" spans="1:7" x14ac:dyDescent="0.25">
      <c r="A95" s="19" t="s">
        <v>17</v>
      </c>
      <c r="B95" s="14" t="s">
        <v>18</v>
      </c>
      <c r="C95" s="20">
        <v>0</v>
      </c>
      <c r="D95" s="20">
        <v>0</v>
      </c>
      <c r="E95" s="20">
        <v>27405</v>
      </c>
      <c r="F95" s="20">
        <v>0</v>
      </c>
      <c r="G95" s="20">
        <v>0</v>
      </c>
    </row>
    <row r="96" spans="1:7" x14ac:dyDescent="0.25">
      <c r="A96" s="18" t="s">
        <v>11</v>
      </c>
      <c r="B96" s="14" t="s">
        <v>12</v>
      </c>
      <c r="C96" s="23">
        <f t="shared" ref="C96:G96" si="55">C97</f>
        <v>0</v>
      </c>
      <c r="D96" s="23">
        <f t="shared" si="55"/>
        <v>13441</v>
      </c>
      <c r="E96" s="23">
        <f t="shared" si="55"/>
        <v>1530</v>
      </c>
      <c r="F96" s="23">
        <f t="shared" si="55"/>
        <v>0</v>
      </c>
      <c r="G96" s="23">
        <f t="shared" si="55"/>
        <v>0</v>
      </c>
    </row>
    <row r="97" spans="1:7" x14ac:dyDescent="0.25">
      <c r="A97" s="19" t="s">
        <v>13</v>
      </c>
      <c r="B97" s="14" t="s">
        <v>14</v>
      </c>
      <c r="C97" s="20">
        <v>0</v>
      </c>
      <c r="D97" s="20">
        <v>13441</v>
      </c>
      <c r="E97" s="20">
        <v>1530</v>
      </c>
      <c r="F97" s="20">
        <v>0</v>
      </c>
      <c r="G97" s="20">
        <v>0</v>
      </c>
    </row>
    <row r="98" spans="1:7" x14ac:dyDescent="0.25">
      <c r="A98" s="17" t="s">
        <v>55</v>
      </c>
      <c r="B98" s="14" t="s">
        <v>56</v>
      </c>
      <c r="C98" s="23">
        <f t="shared" ref="C98:G98" si="56">C99+C103</f>
        <v>525879</v>
      </c>
      <c r="D98" s="23">
        <f>D99+D103</f>
        <v>1064501</v>
      </c>
      <c r="E98" s="23">
        <f t="shared" si="56"/>
        <v>308310</v>
      </c>
      <c r="F98" s="23">
        <f t="shared" si="56"/>
        <v>0</v>
      </c>
      <c r="G98" s="23">
        <f t="shared" si="56"/>
        <v>0</v>
      </c>
    </row>
    <row r="99" spans="1:7" x14ac:dyDescent="0.25">
      <c r="A99" s="18" t="s">
        <v>3</v>
      </c>
      <c r="B99" s="14" t="s">
        <v>4</v>
      </c>
      <c r="C99" s="23">
        <f t="shared" ref="C99" si="57">SUM(C100:C102)</f>
        <v>434666</v>
      </c>
      <c r="D99" s="23">
        <f t="shared" ref="D99:G99" si="58">SUM(D100:D102)</f>
        <v>988334</v>
      </c>
      <c r="E99" s="23">
        <f t="shared" si="58"/>
        <v>299640</v>
      </c>
      <c r="F99" s="23">
        <f t="shared" si="58"/>
        <v>0</v>
      </c>
      <c r="G99" s="23">
        <f t="shared" si="58"/>
        <v>0</v>
      </c>
    </row>
    <row r="100" spans="1:7" x14ac:dyDescent="0.25">
      <c r="A100" s="19" t="s">
        <v>7</v>
      </c>
      <c r="B100" s="14" t="s">
        <v>8</v>
      </c>
      <c r="C100" s="20">
        <v>146469</v>
      </c>
      <c r="D100" s="20">
        <v>148027</v>
      </c>
      <c r="E100" s="20">
        <v>40460</v>
      </c>
      <c r="F100" s="20">
        <v>0</v>
      </c>
      <c r="G100" s="20">
        <v>0</v>
      </c>
    </row>
    <row r="101" spans="1:7" x14ac:dyDescent="0.25">
      <c r="A101" s="19" t="s">
        <v>5</v>
      </c>
      <c r="B101" s="14" t="s">
        <v>6</v>
      </c>
      <c r="C101" s="20">
        <v>97575</v>
      </c>
      <c r="D101" s="20">
        <v>214514</v>
      </c>
      <c r="E101" s="20">
        <v>103885</v>
      </c>
      <c r="F101" s="20">
        <v>0</v>
      </c>
      <c r="G101" s="20">
        <v>0</v>
      </c>
    </row>
    <row r="102" spans="1:7" x14ac:dyDescent="0.25">
      <c r="A102" s="19" t="s">
        <v>17</v>
      </c>
      <c r="B102" s="14" t="s">
        <v>18</v>
      </c>
      <c r="C102" s="20">
        <v>190622</v>
      </c>
      <c r="D102" s="20">
        <v>625793</v>
      </c>
      <c r="E102" s="20">
        <v>155295</v>
      </c>
      <c r="F102" s="20">
        <v>0</v>
      </c>
      <c r="G102" s="20">
        <v>0</v>
      </c>
    </row>
    <row r="103" spans="1:7" x14ac:dyDescent="0.25">
      <c r="A103" s="18" t="s">
        <v>11</v>
      </c>
      <c r="B103" s="14" t="s">
        <v>12</v>
      </c>
      <c r="C103" s="23">
        <f t="shared" ref="C103:G103" si="59">C104</f>
        <v>91213</v>
      </c>
      <c r="D103" s="23">
        <f t="shared" si="59"/>
        <v>76167</v>
      </c>
      <c r="E103" s="23">
        <f t="shared" si="59"/>
        <v>8670</v>
      </c>
      <c r="F103" s="23">
        <f t="shared" si="59"/>
        <v>0</v>
      </c>
      <c r="G103" s="23">
        <f t="shared" si="59"/>
        <v>0</v>
      </c>
    </row>
    <row r="104" spans="1:7" x14ac:dyDescent="0.25">
      <c r="A104" s="19" t="s">
        <v>13</v>
      </c>
      <c r="B104" s="14" t="s">
        <v>14</v>
      </c>
      <c r="C104" s="20">
        <v>91213</v>
      </c>
      <c r="D104" s="20">
        <v>76167</v>
      </c>
      <c r="E104" s="20">
        <v>8670</v>
      </c>
      <c r="F104" s="20">
        <v>0</v>
      </c>
      <c r="G104" s="20">
        <v>0</v>
      </c>
    </row>
    <row r="105" spans="1:7" x14ac:dyDescent="0.25">
      <c r="A105" s="13" t="s">
        <v>31</v>
      </c>
      <c r="B105" s="14" t="s">
        <v>23</v>
      </c>
      <c r="C105" s="23">
        <f t="shared" ref="C105:G107" si="60">C106</f>
        <v>208016</v>
      </c>
      <c r="D105" s="23">
        <f t="shared" si="60"/>
        <v>152550.71448000002</v>
      </c>
      <c r="E105" s="23">
        <f t="shared" si="60"/>
        <v>100000</v>
      </c>
      <c r="F105" s="23">
        <f t="shared" si="60"/>
        <v>100000</v>
      </c>
      <c r="G105" s="23">
        <f t="shared" si="60"/>
        <v>100000</v>
      </c>
    </row>
    <row r="106" spans="1:7" x14ac:dyDescent="0.25">
      <c r="A106" s="16" t="s">
        <v>19</v>
      </c>
      <c r="B106" s="14" t="s">
        <v>20</v>
      </c>
      <c r="C106" s="23">
        <f t="shared" si="60"/>
        <v>208016</v>
      </c>
      <c r="D106" s="23">
        <f t="shared" si="60"/>
        <v>152550.71448000002</v>
      </c>
      <c r="E106" s="23">
        <f t="shared" si="60"/>
        <v>100000</v>
      </c>
      <c r="F106" s="23">
        <f t="shared" si="60"/>
        <v>100000</v>
      </c>
      <c r="G106" s="23">
        <f t="shared" si="60"/>
        <v>100000</v>
      </c>
    </row>
    <row r="107" spans="1:7" x14ac:dyDescent="0.25">
      <c r="A107" s="17" t="s">
        <v>47</v>
      </c>
      <c r="B107" s="14" t="s">
        <v>48</v>
      </c>
      <c r="C107" s="23">
        <f t="shared" si="60"/>
        <v>208016</v>
      </c>
      <c r="D107" s="23">
        <f t="shared" si="60"/>
        <v>152550.71448000002</v>
      </c>
      <c r="E107" s="23">
        <f t="shared" si="60"/>
        <v>100000</v>
      </c>
      <c r="F107" s="23">
        <f t="shared" si="60"/>
        <v>100000</v>
      </c>
      <c r="G107" s="23">
        <f t="shared" si="60"/>
        <v>100000</v>
      </c>
    </row>
    <row r="108" spans="1:7" x14ac:dyDescent="0.25">
      <c r="A108" s="18" t="s">
        <v>3</v>
      </c>
      <c r="B108" s="14" t="s">
        <v>4</v>
      </c>
      <c r="C108" s="23">
        <f t="shared" ref="C108" si="61">SUM(C109:C111)</f>
        <v>208016</v>
      </c>
      <c r="D108" s="23">
        <f t="shared" ref="D108:G108" si="62">SUM(D109:D111)</f>
        <v>152550.71448000002</v>
      </c>
      <c r="E108" s="23">
        <f t="shared" si="62"/>
        <v>100000</v>
      </c>
      <c r="F108" s="23">
        <f t="shared" si="62"/>
        <v>100000</v>
      </c>
      <c r="G108" s="23">
        <f t="shared" si="62"/>
        <v>100000</v>
      </c>
    </row>
    <row r="109" spans="1:7" x14ac:dyDescent="0.25">
      <c r="A109" s="19" t="s">
        <v>7</v>
      </c>
      <c r="B109" s="14" t="s">
        <v>8</v>
      </c>
      <c r="C109" s="20">
        <v>135834</v>
      </c>
      <c r="D109" s="20">
        <v>92336.74960000001</v>
      </c>
      <c r="E109" s="20">
        <v>50000</v>
      </c>
      <c r="F109" s="20">
        <v>50000</v>
      </c>
      <c r="G109" s="20">
        <v>50000</v>
      </c>
    </row>
    <row r="110" spans="1:7" x14ac:dyDescent="0.25">
      <c r="A110" s="19" t="s">
        <v>5</v>
      </c>
      <c r="B110" s="14" t="s">
        <v>6</v>
      </c>
      <c r="C110" s="20">
        <v>49835</v>
      </c>
      <c r="D110" s="20">
        <v>41746.614960000006</v>
      </c>
      <c r="E110" s="20">
        <v>35000</v>
      </c>
      <c r="F110" s="20">
        <v>35000</v>
      </c>
      <c r="G110" s="20">
        <v>35000</v>
      </c>
    </row>
    <row r="111" spans="1:7" x14ac:dyDescent="0.25">
      <c r="A111" s="19" t="s">
        <v>9</v>
      </c>
      <c r="B111" s="14" t="s">
        <v>10</v>
      </c>
      <c r="C111" s="20">
        <v>22347</v>
      </c>
      <c r="D111" s="20">
        <v>18467.349920000001</v>
      </c>
      <c r="E111" s="20">
        <v>15000</v>
      </c>
      <c r="F111" s="20">
        <v>15000</v>
      </c>
      <c r="G111" s="20">
        <v>15000</v>
      </c>
    </row>
    <row r="112" spans="1:7" x14ac:dyDescent="0.25">
      <c r="A112" s="11"/>
      <c r="B112" s="29" t="s">
        <v>65</v>
      </c>
      <c r="C112" s="30">
        <f>SUM(C113:C120)</f>
        <v>16922466.780000001</v>
      </c>
      <c r="D112" s="30">
        <f t="shared" ref="D112:G112" si="63">SUM(D113:D120)</f>
        <v>19188880.756138314</v>
      </c>
      <c r="E112" s="30">
        <f t="shared" si="63"/>
        <v>17841920</v>
      </c>
      <c r="F112" s="30">
        <f t="shared" si="63"/>
        <v>16702107</v>
      </c>
      <c r="G112" s="30">
        <f t="shared" si="63"/>
        <v>16523351</v>
      </c>
    </row>
    <row r="113" spans="1:7" x14ac:dyDescent="0.25">
      <c r="A113" s="27">
        <v>11</v>
      </c>
      <c r="B113" s="26" t="s">
        <v>48</v>
      </c>
      <c r="C113" s="20">
        <f>C12+C18+C107</f>
        <v>10332366</v>
      </c>
      <c r="D113" s="20">
        <f t="shared" ref="D113" si="64">D12+D18+D107</f>
        <v>12249110.756138314</v>
      </c>
      <c r="E113" s="20">
        <f>E12+E18+E107</f>
        <v>12825235</v>
      </c>
      <c r="F113" s="20">
        <f t="shared" ref="F113:G113" si="65">F12+F18+F107</f>
        <v>12836657</v>
      </c>
      <c r="G113" s="20">
        <f t="shared" si="65"/>
        <v>12810601</v>
      </c>
    </row>
    <row r="114" spans="1:7" x14ac:dyDescent="0.25">
      <c r="A114" s="27">
        <v>12</v>
      </c>
      <c r="B114" s="26" t="s">
        <v>52</v>
      </c>
      <c r="C114" s="20">
        <f>C91</f>
        <v>0</v>
      </c>
      <c r="D114" s="20">
        <f t="shared" ref="D114" si="66">D91</f>
        <v>77420</v>
      </c>
      <c r="E114" s="20">
        <f>E91</f>
        <v>42025</v>
      </c>
      <c r="F114" s="20">
        <f t="shared" ref="F114:G114" si="67">F91</f>
        <v>0</v>
      </c>
      <c r="G114" s="20">
        <f t="shared" si="67"/>
        <v>0</v>
      </c>
    </row>
    <row r="115" spans="1:7" x14ac:dyDescent="0.25">
      <c r="A115" s="27">
        <v>31</v>
      </c>
      <c r="B115" s="26" t="s">
        <v>57</v>
      </c>
      <c r="C115" s="20">
        <f>C49</f>
        <v>1224461.3</v>
      </c>
      <c r="D115" s="20">
        <f t="shared" ref="D115" si="68">D49</f>
        <v>929200</v>
      </c>
      <c r="E115" s="20">
        <f>E49</f>
        <v>1591500</v>
      </c>
      <c r="F115" s="20">
        <f t="shared" ref="F115:G115" si="69">F49</f>
        <v>1559800</v>
      </c>
      <c r="G115" s="20">
        <f t="shared" si="69"/>
        <v>1594800</v>
      </c>
    </row>
    <row r="116" spans="1:7" x14ac:dyDescent="0.25">
      <c r="A116" s="27">
        <v>43</v>
      </c>
      <c r="B116" s="26" t="s">
        <v>50</v>
      </c>
      <c r="C116" s="20">
        <f>C59</f>
        <v>2896224.21</v>
      </c>
      <c r="D116" s="20">
        <f t="shared" ref="D116" si="70">D59</f>
        <v>3331600</v>
      </c>
      <c r="E116" s="20">
        <f>E59</f>
        <v>2107300</v>
      </c>
      <c r="F116" s="20">
        <f t="shared" ref="F116:G116" si="71">F59</f>
        <v>1673000</v>
      </c>
      <c r="G116" s="20">
        <f t="shared" si="71"/>
        <v>1708700</v>
      </c>
    </row>
    <row r="117" spans="1:7" x14ac:dyDescent="0.25">
      <c r="A117" s="27">
        <v>51</v>
      </c>
      <c r="B117" s="26" t="s">
        <v>49</v>
      </c>
      <c r="C117" s="20">
        <f>C28</f>
        <v>185269.85999999996</v>
      </c>
      <c r="D117" s="20">
        <f t="shared" ref="D117" si="72">D28</f>
        <v>190785</v>
      </c>
      <c r="E117" s="20">
        <f>E28</f>
        <v>65400</v>
      </c>
      <c r="F117" s="20">
        <f t="shared" ref="F117:G117" si="73">F28</f>
        <v>0</v>
      </c>
      <c r="G117" s="20">
        <f t="shared" si="73"/>
        <v>0</v>
      </c>
    </row>
    <row r="118" spans="1:7" x14ac:dyDescent="0.25">
      <c r="A118" s="27">
        <v>52</v>
      </c>
      <c r="B118" s="26" t="s">
        <v>54</v>
      </c>
      <c r="C118" s="20">
        <f>C36+C71</f>
        <v>1671700.4900000002</v>
      </c>
      <c r="D118" s="20">
        <f t="shared" ref="D118" si="74">D36+D71</f>
        <v>1151793</v>
      </c>
      <c r="E118" s="20">
        <f>E36+E71</f>
        <v>835550</v>
      </c>
      <c r="F118" s="20">
        <f t="shared" ref="F118:G118" si="75">F36+F71</f>
        <v>563950</v>
      </c>
      <c r="G118" s="20">
        <f t="shared" si="75"/>
        <v>339450</v>
      </c>
    </row>
    <row r="119" spans="1:7" x14ac:dyDescent="0.25">
      <c r="A119" s="27">
        <v>61</v>
      </c>
      <c r="B119" s="26" t="s">
        <v>59</v>
      </c>
      <c r="C119" s="20">
        <f>C43+C81</f>
        <v>86565.92</v>
      </c>
      <c r="D119" s="20">
        <f t="shared" ref="D119" si="76">D43+D81</f>
        <v>194471</v>
      </c>
      <c r="E119" s="20">
        <f>E43+E81</f>
        <v>66600</v>
      </c>
      <c r="F119" s="20">
        <f t="shared" ref="F119:G119" si="77">F43+F81</f>
        <v>68700</v>
      </c>
      <c r="G119" s="20">
        <f t="shared" si="77"/>
        <v>69800</v>
      </c>
    </row>
    <row r="120" spans="1:7" x14ac:dyDescent="0.25">
      <c r="A120" s="27">
        <v>563</v>
      </c>
      <c r="B120" s="26" t="s">
        <v>66</v>
      </c>
      <c r="C120" s="20">
        <f>C98</f>
        <v>525879</v>
      </c>
      <c r="D120" s="20">
        <f t="shared" ref="D120" si="78">D98</f>
        <v>1064501</v>
      </c>
      <c r="E120" s="20">
        <f>E98</f>
        <v>308310</v>
      </c>
      <c r="F120" s="20">
        <f t="shared" ref="F120:G120" si="79">F98</f>
        <v>0</v>
      </c>
      <c r="G120" s="20">
        <f t="shared" si="79"/>
        <v>0</v>
      </c>
    </row>
    <row r="121" spans="1:7" x14ac:dyDescent="0.25">
      <c r="E121" s="28"/>
      <c r="F121" s="28"/>
      <c r="G121" s="28"/>
    </row>
  </sheetData>
  <mergeCells count="1">
    <mergeCell ref="A3:G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MEDRI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Aleksandar Đukić</cp:lastModifiedBy>
  <cp:lastPrinted>2023-10-05T07:54:32Z</cp:lastPrinted>
  <dcterms:created xsi:type="dcterms:W3CDTF">2022-09-23T10:37:40Z</dcterms:created>
  <dcterms:modified xsi:type="dcterms:W3CDTF">2023-12-11T13:01:40Z</dcterms:modified>
</cp:coreProperties>
</file>